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545" activeTab="4"/>
  </bookViews>
  <sheets>
    <sheet name="歲入平衡表" sheetId="1" r:id="rId1"/>
    <sheet name="歲出平衡表" sheetId="2" r:id="rId2"/>
    <sheet name="歲入現金出納表" sheetId="3" r:id="rId3"/>
    <sheet name="歲出現金出納表" sheetId="4" r:id="rId4"/>
    <sheet name="經費累計表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2">'歲入現金出納表'!$A$1:$D$70</definedName>
    <definedName name="_xlnm.Print_Area" localSheetId="3">'歲出現金出納表'!$A$1:$D$80</definedName>
    <definedName name="_xlnm.Print_Titles" localSheetId="1">'歲出平衡表'!$1:$4</definedName>
    <definedName name="_xlnm.Print_Titles" localSheetId="3">'歲出現金出納表'!$1:$5</definedName>
    <definedName name="_xlnm.Print_Titles" localSheetId="4">'經費累計表'!$1:$6</definedName>
    <definedName name="經常門">#REF!</definedName>
  </definedNames>
  <calcPr fullCalcOnLoad="1"/>
</workbook>
</file>

<file path=xl/comments3.xml><?xml version="1.0" encoding="utf-8"?>
<comments xmlns="http://schemas.openxmlformats.org/spreadsheetml/2006/main">
  <authors>
    <author>ea-11030</author>
  </authors>
  <commentList>
    <comment ref="A35" authorId="0">
      <text>
        <r>
          <rPr>
            <b/>
            <sz val="9"/>
            <rFont val="新細明體"/>
            <family val="1"/>
          </rPr>
          <t>ea-11030:</t>
        </r>
        <r>
          <rPr>
            <sz val="9"/>
            <rFont val="新細明體"/>
            <family val="1"/>
          </rPr>
          <t xml:space="preserve">
總帳一(歲入)的暫收款</t>
        </r>
      </text>
    </comment>
  </commentList>
</comments>
</file>

<file path=xl/comments5.xml><?xml version="1.0" encoding="utf-8"?>
<comments xmlns="http://schemas.openxmlformats.org/spreadsheetml/2006/main">
  <authors>
    <author>DORTP</author>
  </authors>
  <commentList>
    <comment ref="F293" authorId="0">
      <text>
        <r>
          <rPr>
            <b/>
            <sz val="9"/>
            <rFont val="新細明體"/>
            <family val="1"/>
          </rPr>
          <t>DORTP:</t>
        </r>
        <r>
          <rPr>
            <sz val="9"/>
            <rFont val="新細明體"/>
            <family val="1"/>
          </rPr>
          <t xml:space="preserve">
含動一分配$4,500,000元,故原分配數為$4,602,531,634元</t>
        </r>
      </text>
    </comment>
    <comment ref="G293" authorId="0">
      <text>
        <r>
          <rPr>
            <b/>
            <sz val="9"/>
            <rFont val="新細明體"/>
            <family val="1"/>
          </rPr>
          <t>DORTP:</t>
        </r>
        <r>
          <rPr>
            <sz val="9"/>
            <rFont val="新細明體"/>
            <family val="1"/>
          </rPr>
          <t xml:space="preserve">
含動一分配$4,500,000元,故原分配數為$4,602,531,634元</t>
        </r>
      </text>
    </comment>
    <comment ref="F301" authorId="0">
      <text>
        <r>
          <rPr>
            <b/>
            <sz val="9"/>
            <rFont val="新細明體"/>
            <family val="1"/>
          </rPr>
          <t>DORTP:</t>
        </r>
        <r>
          <rPr>
            <sz val="9"/>
            <rFont val="新細明體"/>
            <family val="1"/>
          </rPr>
          <t xml:space="preserve">
含動一分配$4,500,000元,故原分配數為$4,602,531,634元</t>
        </r>
      </text>
    </comment>
    <comment ref="G301" authorId="0">
      <text>
        <r>
          <rPr>
            <b/>
            <sz val="9"/>
            <rFont val="新細明體"/>
            <family val="1"/>
          </rPr>
          <t>DORTP:</t>
        </r>
        <r>
          <rPr>
            <sz val="9"/>
            <rFont val="新細明體"/>
            <family val="1"/>
          </rPr>
          <t xml:space="preserve">
含動一分配$4,500,000元,故原分配數為$4,602,531,634元</t>
        </r>
      </text>
    </comment>
  </commentList>
</comments>
</file>

<file path=xl/sharedStrings.xml><?xml version="1.0" encoding="utf-8"?>
<sst xmlns="http://schemas.openxmlformats.org/spreadsheetml/2006/main" count="439" uniqueCount="260">
  <si>
    <t>科　　　　　　　　　　　　　　　　　目</t>
  </si>
  <si>
    <t>原預算數</t>
  </si>
  <si>
    <t>第二預備金</t>
  </si>
  <si>
    <t>截至本月止
分配預算數</t>
  </si>
  <si>
    <t>分配數餘額</t>
  </si>
  <si>
    <t>經費流用數</t>
  </si>
  <si>
    <t>款</t>
  </si>
  <si>
    <t>項</t>
  </si>
  <si>
    <t>目</t>
  </si>
  <si>
    <t>節</t>
  </si>
  <si>
    <t>代號及名稱</t>
  </si>
  <si>
    <t>第一預備金</t>
  </si>
  <si>
    <t>字</t>
  </si>
  <si>
    <t>起訖
號數</t>
  </si>
  <si>
    <t xml:space="preserve"> </t>
  </si>
  <si>
    <t>01</t>
  </si>
  <si>
    <t>0200</t>
  </si>
  <si>
    <t>業務費</t>
  </si>
  <si>
    <t>歲入類平衡表</t>
  </si>
  <si>
    <t>資力及資產</t>
  </si>
  <si>
    <t>金額</t>
  </si>
  <si>
    <t>負擔及負債</t>
  </si>
  <si>
    <t xml:space="preserve">金額 </t>
  </si>
  <si>
    <t>歲入結存─現金</t>
  </si>
  <si>
    <t>歲入結存─存款</t>
  </si>
  <si>
    <t>應納庫款</t>
  </si>
  <si>
    <t>暫收款</t>
  </si>
  <si>
    <t>歲入預算數</t>
  </si>
  <si>
    <t>預計納庫數</t>
  </si>
  <si>
    <t>歲入分配數</t>
  </si>
  <si>
    <t>歲入實收數</t>
  </si>
  <si>
    <t>歲入納庫數</t>
  </si>
  <si>
    <t>以前年度納庫收回數</t>
  </si>
  <si>
    <t>以前年度歲入退還數</t>
  </si>
  <si>
    <t>合計</t>
  </si>
  <si>
    <t>歲出類平衡表</t>
  </si>
  <si>
    <t>負擔,負債及賸餘</t>
  </si>
  <si>
    <t>保管款</t>
  </si>
  <si>
    <t>代收款</t>
  </si>
  <si>
    <t>借入款</t>
  </si>
  <si>
    <t>可支庫款</t>
  </si>
  <si>
    <t>預領經費</t>
  </si>
  <si>
    <t>保留庫款</t>
  </si>
  <si>
    <t>零用金</t>
  </si>
  <si>
    <t>應付料款</t>
  </si>
  <si>
    <t>有價證券</t>
  </si>
  <si>
    <t>受託經費</t>
  </si>
  <si>
    <t>暫付款-員工借支</t>
  </si>
  <si>
    <t>歲出預算數</t>
  </si>
  <si>
    <t>暫付款-各項補助費</t>
  </si>
  <si>
    <t>歲出分配數</t>
  </si>
  <si>
    <t>暫付款-其他費用</t>
  </si>
  <si>
    <t>災害搶修準備</t>
  </si>
  <si>
    <t>經費賸餘-待納庫部分</t>
  </si>
  <si>
    <t>押金</t>
  </si>
  <si>
    <t>經費賸餘-押金部分</t>
  </si>
  <si>
    <t>委託經費</t>
  </si>
  <si>
    <t>經費賸餘-材料部分</t>
  </si>
  <si>
    <t xml:space="preserve">預計支用數  </t>
  </si>
  <si>
    <t>保管有價證券</t>
  </si>
  <si>
    <t>歲出實付數</t>
  </si>
  <si>
    <t xml:space="preserve">    一般行政</t>
  </si>
  <si>
    <t xml:space="preserve">    綜合企劃</t>
  </si>
  <si>
    <t xml:space="preserve">    山坡地巡查管理行政</t>
  </si>
  <si>
    <t xml:space="preserve">    道路步道行政</t>
  </si>
  <si>
    <t xml:space="preserve">    坡地整治行政</t>
  </si>
  <si>
    <t>應付歲出保留款</t>
  </si>
  <si>
    <t xml:space="preserve">科  目  及  摘  要 </t>
  </si>
  <si>
    <t xml:space="preserve">小計 </t>
  </si>
  <si>
    <t>合計</t>
  </si>
  <si>
    <t xml:space="preserve">合計   </t>
  </si>
  <si>
    <t xml:space="preserve"> </t>
  </si>
  <si>
    <t>經費結存─存款(市庫)</t>
  </si>
  <si>
    <t>經費結存─存款(專戶)</t>
  </si>
  <si>
    <t>經費結存─存款(代扣勞、健、公保費、公用事業費款專戶款)</t>
  </si>
  <si>
    <t>應付歲出款</t>
  </si>
  <si>
    <t xml:space="preserve">    山坡地住宅管理行政</t>
  </si>
  <si>
    <t xml:space="preserve">    公園綠化及風景區工程</t>
  </si>
  <si>
    <t xml:space="preserve">  </t>
  </si>
  <si>
    <t xml:space="preserve">   1.上期結存</t>
  </si>
  <si>
    <t xml:space="preserve">   2.本期收入</t>
  </si>
  <si>
    <t>收項總計</t>
  </si>
  <si>
    <t xml:space="preserve">  1.本期支出</t>
  </si>
  <si>
    <t xml:space="preserve">付項總計 </t>
  </si>
  <si>
    <t>收       項</t>
  </si>
  <si>
    <t xml:space="preserve">      預計支用數</t>
  </si>
  <si>
    <t xml:space="preserve">        本機關經常門預算部分</t>
  </si>
  <si>
    <t xml:space="preserve">        本機關資本門預算部分</t>
  </si>
  <si>
    <t xml:space="preserve">        統籌科目部分 </t>
  </si>
  <si>
    <t xml:space="preserve">     代收款</t>
  </si>
  <si>
    <t xml:space="preserve">         收      入      數</t>
  </si>
  <si>
    <t xml:space="preserve">         減:沖轉或發還數</t>
  </si>
  <si>
    <t xml:space="preserve">     保管款</t>
  </si>
  <si>
    <t xml:space="preserve">     受託經費</t>
  </si>
  <si>
    <t xml:space="preserve">     預領經費</t>
  </si>
  <si>
    <t>付          項</t>
  </si>
  <si>
    <t xml:space="preserve">     道路步道行政</t>
  </si>
  <si>
    <t xml:space="preserve">    森林遊憩行政</t>
  </si>
  <si>
    <t xml:space="preserve">    土石流防治行政</t>
  </si>
  <si>
    <t xml:space="preserve">    接受中央各部會補助業務支出</t>
  </si>
  <si>
    <t xml:space="preserve">    接受中央各部會補助建設支出</t>
  </si>
  <si>
    <t xml:space="preserve">    道路橋樑工程</t>
  </si>
  <si>
    <t xml:space="preserve">    環境衛生及河川工程</t>
  </si>
  <si>
    <t xml:space="preserve">    公務人員退休及撫卹給付</t>
  </si>
  <si>
    <t xml:space="preserve">    公務人員福利互助補助</t>
  </si>
  <si>
    <t xml:space="preserve">    公務人員工待遇準備</t>
  </si>
  <si>
    <t xml:space="preserve">    天然災害準備</t>
  </si>
  <si>
    <t xml:space="preserve">         暫      付      數</t>
  </si>
  <si>
    <t xml:space="preserve">         減:沖轉或收回數</t>
  </si>
  <si>
    <t xml:space="preserve">         支      付      數</t>
  </si>
  <si>
    <t xml:space="preserve">         繳      庫      數</t>
  </si>
  <si>
    <t xml:space="preserve">     2.本期結存</t>
  </si>
  <si>
    <t xml:space="preserve">         經費結存-存款(市庫)</t>
  </si>
  <si>
    <t xml:space="preserve">         經費結存-存款(專戶)</t>
  </si>
  <si>
    <t xml:space="preserve">         經費結存─存款(代扣勞、
          健、公保費專戶款)</t>
  </si>
  <si>
    <t xml:space="preserve">         可支庫款</t>
  </si>
  <si>
    <t xml:space="preserve">         保留庫款</t>
  </si>
  <si>
    <t xml:space="preserve">    營建工程</t>
  </si>
  <si>
    <t>歲出類現金出納表</t>
  </si>
  <si>
    <t>臺北市政府工務局大地工程處</t>
  </si>
  <si>
    <t>應收歲入款</t>
  </si>
  <si>
    <t>預收款</t>
  </si>
  <si>
    <t>歲入類現金出納表</t>
  </si>
  <si>
    <t xml:space="preserve"> </t>
  </si>
  <si>
    <t>收項</t>
  </si>
  <si>
    <t xml:space="preserve">         歲入結存--存款</t>
  </si>
  <si>
    <t xml:space="preserve">      歲入實收數</t>
  </si>
  <si>
    <t xml:space="preserve">          罰金罰鍰</t>
  </si>
  <si>
    <t xml:space="preserve">          怠金</t>
  </si>
  <si>
    <t xml:space="preserve">          沒收物變價</t>
  </si>
  <si>
    <t xml:space="preserve">          一般賠償收入</t>
  </si>
  <si>
    <t xml:space="preserve">          審  查  費</t>
  </si>
  <si>
    <t xml:space="preserve">          證  照  費  </t>
  </si>
  <si>
    <t xml:space="preserve">          登  記  費  </t>
  </si>
  <si>
    <t xml:space="preserve">          場地設施使用費</t>
  </si>
  <si>
    <t xml:space="preserve">          資料使用費</t>
  </si>
  <si>
    <t xml:space="preserve">          收回以前年度歲出</t>
  </si>
  <si>
    <t xml:space="preserve">          其他雜項收入</t>
  </si>
  <si>
    <t xml:space="preserve">          中央各部會補助</t>
  </si>
  <si>
    <t xml:space="preserve">      應收歲入款</t>
  </si>
  <si>
    <t>-</t>
  </si>
  <si>
    <t xml:space="preserve">      以前年度納庫收回數</t>
  </si>
  <si>
    <t xml:space="preserve">      預收款</t>
  </si>
  <si>
    <t xml:space="preserve">      暫收款</t>
  </si>
  <si>
    <t xml:space="preserve">            收入數</t>
  </si>
  <si>
    <t xml:space="preserve">              減 :轉或發還數 </t>
  </si>
  <si>
    <t>付項</t>
  </si>
  <si>
    <t xml:space="preserve">     歲入納庫數</t>
  </si>
  <si>
    <t xml:space="preserve">      應納庫款</t>
  </si>
  <si>
    <t xml:space="preserve">      以前年度歲入退還數</t>
  </si>
  <si>
    <t xml:space="preserve">   2.本期結存</t>
  </si>
  <si>
    <t xml:space="preserve">      歲入結存-存款</t>
  </si>
  <si>
    <t>製表                            覆核                           主辦會計                               機關長官</t>
  </si>
  <si>
    <t xml:space="preserve">    交通及運輸設備</t>
  </si>
  <si>
    <t xml:space="preserve">    其他設備 </t>
  </si>
  <si>
    <t>應收剔除經費</t>
  </si>
  <si>
    <t>應付保管有價證券</t>
  </si>
  <si>
    <t xml:space="preserve">     森林遊憩行政</t>
  </si>
  <si>
    <t xml:space="preserve">     土石流防治行政</t>
  </si>
  <si>
    <t xml:space="preserve">     坡地整治行政</t>
  </si>
  <si>
    <t xml:space="preserve">         接受中央各部會補助業務支出</t>
  </si>
  <si>
    <t xml:space="preserve">         接受中央各部會補助建設支出</t>
  </si>
  <si>
    <t xml:space="preserve">         營建工程</t>
  </si>
  <si>
    <t xml:space="preserve">         交通及運輸設備</t>
  </si>
  <si>
    <t xml:space="preserve">     其他設備 </t>
  </si>
  <si>
    <t xml:space="preserve">     道路橋樑工程</t>
  </si>
  <si>
    <t xml:space="preserve">     環境衛生及河川工程</t>
  </si>
  <si>
    <t xml:space="preserve">         公務人員退休及撫卹給付</t>
  </si>
  <si>
    <t xml:space="preserve">         公務人員福利互助補助 </t>
  </si>
  <si>
    <t xml:space="preserve">         公務人員工待遇準備</t>
  </si>
  <si>
    <t xml:space="preserve">     天然災害準備</t>
  </si>
  <si>
    <t xml:space="preserve">         零用金</t>
  </si>
  <si>
    <t xml:space="preserve">          考試報名費</t>
  </si>
  <si>
    <t xml:space="preserve">          許  可  費</t>
  </si>
  <si>
    <t xml:space="preserve">          服  務  費</t>
  </si>
  <si>
    <t xml:space="preserve">          利息收入</t>
  </si>
  <si>
    <t xml:space="preserve">          地租</t>
  </si>
  <si>
    <t xml:space="preserve">          土地以外不動產租金</t>
  </si>
  <si>
    <t xml:space="preserve">          廢舊物資售價 </t>
  </si>
  <si>
    <t xml:space="preserve">          投資股息紅利</t>
  </si>
  <si>
    <t xml:space="preserve">          捐獻收入</t>
  </si>
  <si>
    <t>製表</t>
  </si>
  <si>
    <t>核對</t>
  </si>
  <si>
    <t>主辦會計人員</t>
  </si>
  <si>
    <t>機關長官</t>
  </si>
  <si>
    <t>經資門統籌科目合計</t>
  </si>
  <si>
    <t>07</t>
  </si>
  <si>
    <t>006</t>
  </si>
  <si>
    <t>0100</t>
  </si>
  <si>
    <t>人事費</t>
  </si>
  <si>
    <t>0400</t>
  </si>
  <si>
    <t>獎補助及損失</t>
  </si>
  <si>
    <t>統籌科目合計</t>
  </si>
  <si>
    <t>備註:1.截至102年11月30日止備忘分錄所列債權憑證19張。</t>
  </si>
  <si>
    <t xml:space="preserve">     2.截至102年11月30日止所列保管品0元。</t>
  </si>
  <si>
    <t>中華民國102年11月30日</t>
  </si>
  <si>
    <t>備註:1.截至102年11月30日止所列保管品金額0元。</t>
  </si>
  <si>
    <r>
      <t xml:space="preserve">          2.</t>
    </r>
    <r>
      <rPr>
        <sz val="12"/>
        <rFont val="細明體"/>
        <family val="3"/>
      </rPr>
      <t>截至</t>
    </r>
    <r>
      <rPr>
        <sz val="12"/>
        <rFont val="Times New Roman"/>
        <family val="1"/>
      </rPr>
      <t>102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11</t>
    </r>
    <r>
      <rPr>
        <sz val="12"/>
        <rFont val="細明體"/>
        <family val="3"/>
      </rPr>
      <t>月</t>
    </r>
    <r>
      <rPr>
        <sz val="12"/>
        <rFont val="Times New Roman"/>
        <family val="1"/>
      </rPr>
      <t>30</t>
    </r>
    <r>
      <rPr>
        <sz val="12"/>
        <rFont val="細明體"/>
        <family val="3"/>
      </rPr>
      <t>日止所列債權憑證</t>
    </r>
    <r>
      <rPr>
        <sz val="12"/>
        <rFont val="Times New Roman"/>
        <family val="1"/>
      </rPr>
      <t>0</t>
    </r>
    <r>
      <rPr>
        <sz val="12"/>
        <rFont val="細明體"/>
        <family val="3"/>
      </rPr>
      <t>張。</t>
    </r>
  </si>
  <si>
    <t>中華民國102年11月1日起至102年11月30日止</t>
  </si>
  <si>
    <t>臺北市政府工務局大地工程處</t>
  </si>
  <si>
    <t>經　　費　　累　　計　　表</t>
  </si>
  <si>
    <t>原始
憑證</t>
  </si>
  <si>
    <t>本月實現數</t>
  </si>
  <si>
    <t>應付數</t>
  </si>
  <si>
    <t>預算追加(減)數</t>
  </si>
  <si>
    <t>全年度預算數</t>
  </si>
  <si>
    <t>截至本月止
累計實現數</t>
  </si>
  <si>
    <t>保留數</t>
  </si>
  <si>
    <t>備　        註
( 暫  付  數 )</t>
  </si>
  <si>
    <t>07</t>
  </si>
  <si>
    <t>07106</t>
  </si>
  <si>
    <t>大地工程處</t>
  </si>
  <si>
    <t>310100</t>
  </si>
  <si>
    <t>一般行政</t>
  </si>
  <si>
    <t>310101</t>
  </si>
  <si>
    <t>行政管理</t>
  </si>
  <si>
    <t>02</t>
  </si>
  <si>
    <t>山坡地管理</t>
  </si>
  <si>
    <t>綜合企劃</t>
  </si>
  <si>
    <t>山坡地巡查管理行政</t>
  </si>
  <si>
    <t>03</t>
  </si>
  <si>
    <t>山坡地住宅管理行政</t>
  </si>
  <si>
    <t>水土保持及產業道路行政</t>
  </si>
  <si>
    <t>道路步道行政</t>
  </si>
  <si>
    <t>森林遊憩行政</t>
  </si>
  <si>
    <t>人事費</t>
  </si>
  <si>
    <t>0400</t>
  </si>
  <si>
    <t>獎補助及損失</t>
  </si>
  <si>
    <t>.</t>
  </si>
  <si>
    <t>03</t>
  </si>
  <si>
    <t>土石流防治行政</t>
  </si>
  <si>
    <t>0100</t>
  </si>
  <si>
    <t>04</t>
  </si>
  <si>
    <t>坡地整治行政</t>
  </si>
  <si>
    <t>.</t>
  </si>
  <si>
    <t>0100</t>
  </si>
  <si>
    <t>07</t>
  </si>
  <si>
    <t>006</t>
  </si>
  <si>
    <t>0300</t>
  </si>
  <si>
    <t>設備及投資</t>
  </si>
  <si>
    <t>0300</t>
  </si>
  <si>
    <t>設備及投資</t>
  </si>
  <si>
    <t>01</t>
  </si>
  <si>
    <t>07</t>
  </si>
  <si>
    <t>006</t>
  </si>
  <si>
    <t>313900</t>
  </si>
  <si>
    <t>接受補助業務支出</t>
  </si>
  <si>
    <t>接受中央各部會補助業務支出</t>
  </si>
  <si>
    <t>人事費</t>
  </si>
  <si>
    <t>0200</t>
  </si>
  <si>
    <t>業務費</t>
  </si>
  <si>
    <t>0400</t>
  </si>
  <si>
    <t>獎補助及損失</t>
  </si>
  <si>
    <t>318300</t>
  </si>
  <si>
    <t>接受補助建設支出</t>
  </si>
  <si>
    <t>318302</t>
  </si>
  <si>
    <t>接受中央各部會補助建設支出</t>
  </si>
  <si>
    <t>經常門合計</t>
  </si>
  <si>
    <t>資本門合計</t>
  </si>
  <si>
    <t>經資門合計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</si>
</sst>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"/>
    <numFmt numFmtId="185" formatCode="_(* #,##0.0_);_(* \(#,##0.0\);_(* &quot;-&quot;??_);_(@_)"/>
    <numFmt numFmtId="186" formatCode="_(* #,##0_);_(* \(#,##0\);_(* &quot;-&quot;??_);_(@_)"/>
    <numFmt numFmtId="187" formatCode="000"/>
    <numFmt numFmtId="188" formatCode="_(* #,##0.000_);_(* \(#,##0.000\);_(* &quot;-&quot;??_);_(@_)"/>
    <numFmt numFmtId="189" formatCode="_(* #,##0.0000_);_(* \(#,##0.0000\);_(* &quot;-&quot;??_);_(@_)"/>
    <numFmt numFmtId="190" formatCode="_(* #,##0.00000_);_(* \(#,##0.00000\);_(* &quot;-&quot;??_);_(@_)"/>
    <numFmt numFmtId="191" formatCode="_(* #,##0.000000_);_(* \(#,##0.000000\);_(* &quot;-&quot;??_);_(@_)"/>
    <numFmt numFmtId="192" formatCode="_(* #,##0.0000000_);_(* \(#,##0.0000000\);_(* &quot;-&quot;??_);_(@_)"/>
    <numFmt numFmtId="193" formatCode="_(* #,##0.00000000_);_(* \(#,##0.00000000\);_(* &quot;-&quot;??_);_(@_)"/>
    <numFmt numFmtId="194" formatCode="m&quot;月&quot;d&quot;日&quot;"/>
    <numFmt numFmtId="195" formatCode="0.0"/>
    <numFmt numFmtId="196" formatCode="_-* #,##0.0_-;\-* #,##0.0_-;_-* &quot;-&quot;??_-;_-@_-"/>
    <numFmt numFmtId="197" formatCode="_-* #,##0_-;\-* #,##0_-;_-* &quot;-&quot;??_-;_-@_-"/>
    <numFmt numFmtId="198" formatCode="_-* #,##0.000_-;\-* #,##0.000_-;_-* &quot;-&quot;??_-;_-@_-"/>
    <numFmt numFmtId="199" formatCode="[DBNum2][$-404]General&quot;元&quot;&quot;整&quot;"/>
    <numFmt numFmtId="200" formatCode="0.00_);[Red]\(0.00\)"/>
    <numFmt numFmtId="201" formatCode="#,##0_);[Red]\(#,##0\)"/>
    <numFmt numFmtId="202" formatCode="#,##0_ "/>
    <numFmt numFmtId="203" formatCode="0.00_ "/>
    <numFmt numFmtId="204" formatCode="0_);[Red]\(0\)"/>
    <numFmt numFmtId="205" formatCode="0.000_ "/>
    <numFmt numFmtId="206" formatCode="#,##0_);\(#,##0\)"/>
    <numFmt numFmtId="207" formatCode="0.00;[Red]0.00"/>
    <numFmt numFmtId="208" formatCode="#,##0;[Red]#,##0"/>
    <numFmt numFmtId="209" formatCode="#,##0.00_);[Red]\(#,##0.00\)"/>
    <numFmt numFmtId="210" formatCode="#,##0.0_);[Red]\(#,##0.0\)"/>
    <numFmt numFmtId="211" formatCode="#,##0.0;[Red]\-#,##0.0"/>
    <numFmt numFmtId="212" formatCode="&quot;$&quot;#,##0"/>
    <numFmt numFmtId="213" formatCode="#,##0.00_ "/>
    <numFmt numFmtId="214" formatCode="#,##0.0"/>
    <numFmt numFmtId="215" formatCode="0_);\(0\)"/>
    <numFmt numFmtId="216" formatCode="[$-404]AM/PM\ hh:mm:ss"/>
    <numFmt numFmtId="217" formatCode="\A&quot;通&quot;&quot;用&quot;&quot;格&quot;&quot;式&quot;"/>
    <numFmt numFmtId="218" formatCode="\A"/>
    <numFmt numFmtId="219" formatCode="\A\,##0"/>
    <numFmt numFmtId="220" formatCode="\A##0"/>
    <numFmt numFmtId="221" formatCode="&quot;附&quot;&quot;件&quot;##0"/>
    <numFmt numFmtId="222" formatCode="&quot;H&quot;##0"/>
    <numFmt numFmtId="223" formatCode="&quot;A&quot;0000#"/>
    <numFmt numFmtId="224" formatCode="#,##0.00_);\(#,##0.00\)"/>
    <numFmt numFmtId="225" formatCode="mmm\-yyyy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#,##0.0_);\(#,##0.0\)"/>
    <numFmt numFmtId="230" formatCode="0.00_);\(0.00\)"/>
    <numFmt numFmtId="231" formatCode="0.0_);\(0.0\)"/>
    <numFmt numFmtId="232" formatCode="_-&quot;$&quot;* #,##0_-;\-&quot;$&quot;* #,##0_-;_-&quot;$&quot;* &quot;-&quot;??_-;_-@_-"/>
  </numFmts>
  <fonts count="44">
    <font>
      <sz val="12"/>
      <name val="雅真中楷"/>
      <family val="3"/>
    </font>
    <font>
      <b/>
      <sz val="12"/>
      <name val="雅真中楷"/>
      <family val="3"/>
    </font>
    <font>
      <i/>
      <sz val="12"/>
      <name val="雅真中楷"/>
      <family val="1"/>
    </font>
    <font>
      <b/>
      <i/>
      <sz val="12"/>
      <name val="雅真中楷"/>
      <family val="1"/>
    </font>
    <font>
      <sz val="12"/>
      <name val="新細明體"/>
      <family val="1"/>
    </font>
    <font>
      <u val="single"/>
      <sz val="9"/>
      <color indexed="36"/>
      <name val="雅真中楷"/>
      <family val="3"/>
    </font>
    <font>
      <u val="single"/>
      <sz val="9"/>
      <color indexed="12"/>
      <name val="雅真中楷"/>
      <family val="3"/>
    </font>
    <font>
      <sz val="9"/>
      <name val="細明體"/>
      <family val="3"/>
    </font>
    <font>
      <b/>
      <u val="single"/>
      <sz val="16"/>
      <name val="新細明體"/>
      <family val="1"/>
    </font>
    <font>
      <b/>
      <sz val="16"/>
      <name val="新細明體"/>
      <family val="1"/>
    </font>
    <font>
      <b/>
      <u val="single"/>
      <sz val="18"/>
      <name val="新細明體"/>
      <family val="1"/>
    </font>
    <font>
      <b/>
      <sz val="1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4"/>
      <name val="雅真中楷"/>
      <family val="3"/>
    </font>
    <font>
      <u val="single"/>
      <sz val="20"/>
      <name val="標楷體"/>
      <family val="4"/>
    </font>
    <font>
      <sz val="20"/>
      <name val="標楷體"/>
      <family val="4"/>
    </font>
    <font>
      <sz val="20"/>
      <name val="雅真中楷"/>
      <family val="3"/>
    </font>
    <font>
      <sz val="14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u val="single"/>
      <sz val="22"/>
      <name val="標楷體"/>
      <family val="4"/>
    </font>
    <font>
      <sz val="12"/>
      <color indexed="8"/>
      <name val="新細明體"/>
      <family val="1"/>
    </font>
    <font>
      <sz val="14"/>
      <color indexed="8"/>
      <name val="標楷體"/>
      <family val="4"/>
    </font>
    <font>
      <sz val="11"/>
      <name val="雅真中楷"/>
      <family val="3"/>
    </font>
    <font>
      <sz val="14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標楷體"/>
      <family val="4"/>
    </font>
    <font>
      <sz val="12"/>
      <name val="Times New Roman"/>
      <family val="1"/>
    </font>
    <font>
      <sz val="12"/>
      <name val="細明體"/>
      <family val="3"/>
    </font>
    <font>
      <sz val="9"/>
      <name val="雅真中楷"/>
      <family val="3"/>
    </font>
    <font>
      <u val="single"/>
      <sz val="16"/>
      <name val="標楷體"/>
      <family val="4"/>
    </font>
    <font>
      <sz val="16"/>
      <name val="標楷體"/>
      <family val="4"/>
    </font>
    <font>
      <u val="single"/>
      <sz val="20"/>
      <name val="雅真中楷"/>
      <family val="3"/>
    </font>
    <font>
      <b/>
      <sz val="9"/>
      <name val="新細明體"/>
      <family val="1"/>
    </font>
    <font>
      <sz val="11"/>
      <name val="Times New Roman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8"/>
      <name val="雅真中楷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206" fontId="4" fillId="0" borderId="0" xfId="15" applyNumberFormat="1" applyFont="1" applyFill="1">
      <alignment/>
      <protection/>
    </xf>
    <xf numFmtId="206" fontId="12" fillId="0" borderId="1" xfId="15" applyNumberFormat="1" applyFont="1" applyFill="1" applyBorder="1" applyAlignment="1">
      <alignment horizontal="distributed" vertical="center"/>
      <protection/>
    </xf>
    <xf numFmtId="206" fontId="12" fillId="0" borderId="2" xfId="15" applyNumberFormat="1" applyFont="1" applyFill="1" applyBorder="1" applyAlignment="1">
      <alignment horizontal="distributed" vertical="center"/>
      <protection/>
    </xf>
    <xf numFmtId="206" fontId="12" fillId="0" borderId="2" xfId="15" applyNumberFormat="1" applyFont="1" applyFill="1" applyBorder="1" applyAlignment="1">
      <alignment horizontal="distributed" vertical="center" wrapText="1"/>
      <protection/>
    </xf>
    <xf numFmtId="0" fontId="12" fillId="0" borderId="1" xfId="15" applyFont="1" applyFill="1" applyBorder="1" applyAlignment="1">
      <alignment horizontal="center" vertical="center"/>
      <protection/>
    </xf>
    <xf numFmtId="0" fontId="12" fillId="0" borderId="1" xfId="15" applyFont="1" applyFill="1" applyBorder="1" applyAlignment="1">
      <alignment horizontal="distributed" vertical="center"/>
      <protection/>
    </xf>
    <xf numFmtId="206" fontId="13" fillId="0" borderId="2" xfId="15" applyNumberFormat="1" applyFont="1" applyFill="1" applyBorder="1" applyAlignment="1">
      <alignment horizontal="distributed" vertical="center" wrapText="1"/>
      <protection/>
    </xf>
    <xf numFmtId="201" fontId="12" fillId="0" borderId="1" xfId="15" applyNumberFormat="1" applyFont="1" applyFill="1" applyBorder="1" applyAlignment="1">
      <alignment horizontal="center" vertical="center" wrapText="1"/>
      <protection/>
    </xf>
    <xf numFmtId="0" fontId="14" fillId="0" borderId="3" xfId="15" applyFont="1" applyFill="1" applyBorder="1" applyAlignment="1" quotePrefix="1">
      <alignment horizontal="center"/>
      <protection/>
    </xf>
    <xf numFmtId="0" fontId="12" fillId="0" borderId="3" xfId="15" applyFont="1" applyFill="1" applyBorder="1" applyAlignment="1">
      <alignment horizontal="center"/>
      <protection/>
    </xf>
    <xf numFmtId="197" fontId="14" fillId="0" borderId="3" xfId="19" applyNumberFormat="1" applyFont="1" applyFill="1" applyBorder="1" applyAlignment="1">
      <alignment/>
    </xf>
    <xf numFmtId="206" fontId="12" fillId="0" borderId="3" xfId="19" applyNumberFormat="1" applyFont="1" applyFill="1" applyBorder="1" applyAlignment="1">
      <alignment/>
    </xf>
    <xf numFmtId="201" fontId="14" fillId="0" borderId="3" xfId="19" applyNumberFormat="1" applyFont="1" applyFill="1" applyBorder="1" applyAlignment="1">
      <alignment/>
    </xf>
    <xf numFmtId="0" fontId="12" fillId="0" borderId="3" xfId="15" applyFont="1" applyFill="1" applyBorder="1">
      <alignment/>
      <protection/>
    </xf>
    <xf numFmtId="206" fontId="4" fillId="0" borderId="0" xfId="15" applyNumberFormat="1" applyFont="1" applyFill="1" applyBorder="1">
      <alignment/>
      <protection/>
    </xf>
    <xf numFmtId="0" fontId="14" fillId="0" borderId="3" xfId="15" applyFont="1" applyFill="1" applyBorder="1" applyAlignment="1">
      <alignment horizontal="center"/>
      <protection/>
    </xf>
    <xf numFmtId="0" fontId="14" fillId="0" borderId="3" xfId="15" applyFont="1" applyFill="1" applyBorder="1" applyAlignment="1" quotePrefix="1">
      <alignment horizontal="left" indent="2"/>
      <protection/>
    </xf>
    <xf numFmtId="0" fontId="12" fillId="0" borderId="3" xfId="15" applyFont="1" applyFill="1" applyBorder="1" applyAlignment="1">
      <alignment horizontal="left" indent="2"/>
      <protection/>
    </xf>
    <xf numFmtId="0" fontId="12" fillId="0" borderId="3" xfId="15" applyFont="1" applyFill="1" applyBorder="1" applyAlignment="1" quotePrefix="1">
      <alignment horizontal="left" indent="3"/>
      <protection/>
    </xf>
    <xf numFmtId="0" fontId="12" fillId="0" borderId="3" xfId="15" applyFont="1" applyFill="1" applyBorder="1" applyAlignment="1">
      <alignment horizontal="left" indent="3"/>
      <protection/>
    </xf>
    <xf numFmtId="0" fontId="14" fillId="0" borderId="3" xfId="15" applyFont="1" applyFill="1" applyBorder="1">
      <alignment/>
      <protection/>
    </xf>
    <xf numFmtId="0" fontId="14" fillId="0" borderId="3" xfId="15" applyFont="1" applyFill="1" applyBorder="1" quotePrefix="1">
      <alignment/>
      <protection/>
    </xf>
    <xf numFmtId="0" fontId="14" fillId="0" borderId="3" xfId="15" applyFont="1" applyFill="1" applyBorder="1" applyAlignment="1" quotePrefix="1">
      <alignment horizontal="left" indent="4"/>
      <protection/>
    </xf>
    <xf numFmtId="0" fontId="12" fillId="0" borderId="3" xfId="15" applyFont="1" applyFill="1" applyBorder="1" applyAlignment="1">
      <alignment horizontal="left" indent="4"/>
      <protection/>
    </xf>
    <xf numFmtId="0" fontId="12" fillId="0" borderId="2" xfId="15" applyFont="1" applyFill="1" applyBorder="1">
      <alignment/>
      <protection/>
    </xf>
    <xf numFmtId="197" fontId="14" fillId="0" borderId="2" xfId="19" applyNumberFormat="1" applyFont="1" applyFill="1" applyBorder="1" applyAlignment="1">
      <alignment/>
    </xf>
    <xf numFmtId="206" fontId="12" fillId="0" borderId="2" xfId="19" applyNumberFormat="1" applyFont="1" applyFill="1" applyBorder="1" applyAlignment="1">
      <alignment/>
    </xf>
    <xf numFmtId="201" fontId="14" fillId="0" borderId="2" xfId="19" applyNumberFormat="1" applyFont="1" applyFill="1" applyBorder="1" applyAlignment="1">
      <alignment/>
    </xf>
    <xf numFmtId="206" fontId="4" fillId="0" borderId="4" xfId="15" applyNumberFormat="1" applyFont="1" applyFill="1" applyBorder="1">
      <alignment/>
      <protection/>
    </xf>
    <xf numFmtId="0" fontId="12" fillId="0" borderId="5" xfId="15" applyFont="1" applyFill="1" applyBorder="1">
      <alignment/>
      <protection/>
    </xf>
    <xf numFmtId="0" fontId="14" fillId="0" borderId="5" xfId="15" applyFont="1" applyFill="1" applyBorder="1" applyAlignment="1" quotePrefix="1">
      <alignment horizontal="left" indent="2"/>
      <protection/>
    </xf>
    <xf numFmtId="0" fontId="12" fillId="0" borderId="5" xfId="15" applyFont="1" applyFill="1" applyBorder="1" applyAlignment="1">
      <alignment horizontal="left" indent="2"/>
      <protection/>
    </xf>
    <xf numFmtId="0" fontId="12" fillId="0" borderId="5" xfId="15" applyFont="1" applyFill="1" applyBorder="1" applyAlignment="1" quotePrefix="1">
      <alignment horizontal="left" indent="3"/>
      <protection/>
    </xf>
    <xf numFmtId="0" fontId="12" fillId="0" borderId="5" xfId="15" applyFont="1" applyFill="1" applyBorder="1" applyAlignment="1">
      <alignment horizontal="left" wrapText="1" indent="3"/>
      <protection/>
    </xf>
    <xf numFmtId="0" fontId="14" fillId="0" borderId="5" xfId="15" applyFont="1" applyFill="1" applyBorder="1" applyAlignment="1" quotePrefix="1">
      <alignment horizontal="left" indent="4"/>
      <protection/>
    </xf>
    <xf numFmtId="0" fontId="12" fillId="0" borderId="5" xfId="15" applyFont="1" applyFill="1" applyBorder="1" applyAlignment="1">
      <alignment horizontal="left" indent="4"/>
      <protection/>
    </xf>
    <xf numFmtId="0" fontId="14" fillId="0" borderId="5" xfId="15" applyFont="1" applyFill="1" applyBorder="1" quotePrefix="1">
      <alignment/>
      <protection/>
    </xf>
    <xf numFmtId="206" fontId="4" fillId="0" borderId="3" xfId="15" applyNumberFormat="1" applyFont="1" applyFill="1" applyBorder="1">
      <alignment/>
      <protection/>
    </xf>
    <xf numFmtId="0" fontId="12" fillId="0" borderId="3" xfId="15" applyFont="1" applyFill="1" applyBorder="1" applyAlignment="1">
      <alignment horizontal="left" wrapText="1" indent="3"/>
      <protection/>
    </xf>
    <xf numFmtId="0" fontId="12" fillId="0" borderId="2" xfId="15" applyFont="1" applyFill="1" applyBorder="1" applyAlignment="1">
      <alignment horizontal="center"/>
      <protection/>
    </xf>
    <xf numFmtId="0" fontId="12" fillId="0" borderId="2" xfId="15" applyFont="1" applyFill="1" applyBorder="1" applyAlignment="1">
      <alignment horizontal="left" indent="4"/>
      <protection/>
    </xf>
    <xf numFmtId="0" fontId="15" fillId="0" borderId="3" xfId="15" applyFont="1" applyFill="1" applyBorder="1" applyAlignment="1">
      <alignment horizontal="left" indent="2"/>
      <protection/>
    </xf>
    <xf numFmtId="206" fontId="12" fillId="0" borderId="3" xfId="15" applyNumberFormat="1" applyFont="1" applyFill="1" applyBorder="1">
      <alignment/>
      <protection/>
    </xf>
    <xf numFmtId="206" fontId="12" fillId="0" borderId="3" xfId="15" applyNumberFormat="1" applyFont="1" applyFill="1" applyBorder="1" applyAlignment="1" quotePrefix="1">
      <alignment horizontal="left" indent="4"/>
      <protection/>
    </xf>
    <xf numFmtId="206" fontId="12" fillId="0" borderId="3" xfId="15" applyNumberFormat="1" applyFont="1" applyFill="1" applyBorder="1" applyAlignment="1">
      <alignment horizontal="center"/>
      <protection/>
    </xf>
    <xf numFmtId="206" fontId="12" fillId="0" borderId="3" xfId="15" applyNumberFormat="1" applyFont="1" applyFill="1" applyBorder="1" applyAlignment="1" quotePrefix="1">
      <alignment horizontal="center"/>
      <protection/>
    </xf>
    <xf numFmtId="206" fontId="12" fillId="0" borderId="3" xfId="15" applyNumberFormat="1" applyFont="1" applyFill="1" applyBorder="1" quotePrefix="1">
      <alignment/>
      <protection/>
    </xf>
    <xf numFmtId="206" fontId="12" fillId="0" borderId="0" xfId="15" applyNumberFormat="1" applyFont="1" applyFill="1" applyBorder="1">
      <alignment/>
      <protection/>
    </xf>
    <xf numFmtId="206" fontId="12" fillId="0" borderId="0" xfId="15" applyNumberFormat="1" applyFont="1" applyFill="1" applyBorder="1" applyAlignment="1" quotePrefix="1">
      <alignment horizontal="left" indent="4"/>
      <protection/>
    </xf>
    <xf numFmtId="197" fontId="14" fillId="0" borderId="0" xfId="19" applyNumberFormat="1" applyFont="1" applyFill="1" applyBorder="1" applyAlignment="1">
      <alignment/>
    </xf>
    <xf numFmtId="206" fontId="12" fillId="0" borderId="0" xfId="19" applyNumberFormat="1" applyFont="1" applyFill="1" applyBorder="1" applyAlignment="1">
      <alignment/>
    </xf>
    <xf numFmtId="206" fontId="12" fillId="0" borderId="2" xfId="15" applyNumberFormat="1" applyFont="1" applyFill="1" applyBorder="1">
      <alignment/>
      <protection/>
    </xf>
    <xf numFmtId="206" fontId="12" fillId="0" borderId="2" xfId="15" applyNumberFormat="1" applyFont="1" applyFill="1" applyBorder="1" applyAlignment="1" quotePrefix="1">
      <alignment horizontal="left" indent="4"/>
      <protection/>
    </xf>
    <xf numFmtId="206" fontId="16" fillId="0" borderId="3" xfId="15" applyNumberFormat="1" applyFont="1" applyFill="1" applyBorder="1" applyAlignment="1" quotePrefix="1">
      <alignment horizontal="left" indent="4"/>
      <protection/>
    </xf>
    <xf numFmtId="197" fontId="17" fillId="0" borderId="3" xfId="19" applyNumberFormat="1" applyFont="1" applyFill="1" applyBorder="1" applyAlignment="1">
      <alignment/>
    </xf>
    <xf numFmtId="206" fontId="16" fillId="0" borderId="3" xfId="19" applyNumberFormat="1" applyFont="1" applyFill="1" applyBorder="1" applyAlignment="1">
      <alignment/>
    </xf>
    <xf numFmtId="201" fontId="17" fillId="0" borderId="3" xfId="19" applyNumberFormat="1" applyFont="1" applyFill="1" applyBorder="1" applyAlignment="1">
      <alignment/>
    </xf>
    <xf numFmtId="206" fontId="16" fillId="0" borderId="3" xfId="15" applyNumberFormat="1" applyFont="1" applyFill="1" applyBorder="1" applyAlignment="1">
      <alignment horizontal="right"/>
      <protection/>
    </xf>
    <xf numFmtId="206" fontId="12" fillId="0" borderId="3" xfId="15" applyNumberFormat="1" applyFont="1" applyFill="1" applyBorder="1" applyAlignment="1">
      <alignment horizontal="right"/>
      <protection/>
    </xf>
    <xf numFmtId="197" fontId="17" fillId="0" borderId="2" xfId="19" applyNumberFormat="1" applyFont="1" applyFill="1" applyBorder="1" applyAlignment="1">
      <alignment/>
    </xf>
    <xf numFmtId="206" fontId="16" fillId="0" borderId="2" xfId="19" applyNumberFormat="1" applyFont="1" applyFill="1" applyBorder="1" applyAlignment="1">
      <alignment/>
    </xf>
    <xf numFmtId="206" fontId="12" fillId="0" borderId="0" xfId="15" applyNumberFormat="1" applyFont="1" applyFill="1" applyBorder="1" applyAlignment="1">
      <alignment horizontal="center"/>
      <protection/>
    </xf>
    <xf numFmtId="206" fontId="4" fillId="0" borderId="0" xfId="15" applyNumberFormat="1" applyFont="1" applyFill="1" applyBorder="1" applyAlignment="1">
      <alignment horizontal="left"/>
      <protection/>
    </xf>
    <xf numFmtId="201" fontId="12" fillId="0" borderId="0" xfId="19" applyNumberFormat="1" applyFont="1" applyFill="1" applyBorder="1" applyAlignment="1">
      <alignment/>
    </xf>
    <xf numFmtId="206" fontId="14" fillId="0" borderId="0" xfId="15" applyNumberFormat="1" applyFont="1" applyFill="1" applyBorder="1">
      <alignment/>
      <protection/>
    </xf>
    <xf numFmtId="206" fontId="12" fillId="0" borderId="0" xfId="15" applyNumberFormat="1" applyFont="1" applyFill="1" applyBorder="1" quotePrefix="1">
      <alignment/>
      <protection/>
    </xf>
    <xf numFmtId="206" fontId="12" fillId="0" borderId="0" xfId="15" applyNumberFormat="1" applyFont="1" applyFill="1" applyBorder="1" applyAlignment="1" quotePrefix="1">
      <alignment horizontal="center"/>
      <protection/>
    </xf>
    <xf numFmtId="201" fontId="4" fillId="0" borderId="0" xfId="15" applyNumberFormat="1" applyFont="1" applyFill="1" applyBorder="1">
      <alignment/>
      <protection/>
    </xf>
    <xf numFmtId="201" fontId="4" fillId="0" borderId="0" xfId="15" applyNumberFormat="1" applyFont="1" applyFill="1">
      <alignment/>
      <protection/>
    </xf>
    <xf numFmtId="0" fontId="27" fillId="0" borderId="6" xfId="16" applyFont="1" applyFill="1" applyBorder="1" applyAlignment="1">
      <alignment/>
      <protection/>
    </xf>
    <xf numFmtId="197" fontId="32" fillId="0" borderId="1" xfId="20" applyNumberFormat="1" applyFont="1" applyFill="1" applyBorder="1" applyAlignment="1">
      <alignment/>
    </xf>
    <xf numFmtId="197" fontId="23" fillId="0" borderId="1" xfId="20" applyNumberFormat="1" applyFont="1" applyFill="1" applyBorder="1" applyAlignment="1">
      <alignment horizontal="left"/>
    </xf>
    <xf numFmtId="197" fontId="23" fillId="0" borderId="7" xfId="20" applyNumberFormat="1" applyFont="1" applyFill="1" applyBorder="1" applyAlignment="1">
      <alignment/>
    </xf>
    <xf numFmtId="201" fontId="23" fillId="0" borderId="7" xfId="20" applyNumberFormat="1" applyFont="1" applyFill="1" applyBorder="1" applyAlignment="1">
      <alignment/>
    </xf>
    <xf numFmtId="197" fontId="30" fillId="0" borderId="1" xfId="20" applyNumberFormat="1" applyFont="1" applyFill="1" applyBorder="1" applyAlignment="1">
      <alignment/>
    </xf>
    <xf numFmtId="197" fontId="23" fillId="0" borderId="1" xfId="20" applyNumberFormat="1" applyFont="1" applyFill="1" applyBorder="1" applyAlignment="1">
      <alignment/>
    </xf>
    <xf numFmtId="197" fontId="26" fillId="0" borderId="1" xfId="20" applyNumberFormat="1" applyFont="1" applyFill="1" applyBorder="1" applyAlignment="1">
      <alignment/>
    </xf>
    <xf numFmtId="197" fontId="4" fillId="0" borderId="0" xfId="20" applyNumberFormat="1" applyFill="1" applyAlignment="1">
      <alignment/>
    </xf>
    <xf numFmtId="197" fontId="18" fillId="0" borderId="0" xfId="20" applyNumberFormat="1" applyFont="1" applyFill="1" applyAlignment="1">
      <alignment/>
    </xf>
    <xf numFmtId="197" fontId="38" fillId="0" borderId="0" xfId="20" applyNumberFormat="1" applyFont="1" applyFill="1" applyAlignment="1">
      <alignment horizontal="left"/>
    </xf>
    <xf numFmtId="197" fontId="21" fillId="0" borderId="0" xfId="20" applyNumberFormat="1" applyFont="1" applyFill="1" applyAlignment="1">
      <alignment/>
    </xf>
    <xf numFmtId="197" fontId="23" fillId="0" borderId="1" xfId="20" applyNumberFormat="1" applyFont="1" applyFill="1" applyBorder="1" applyAlignment="1">
      <alignment horizontal="center"/>
    </xf>
    <xf numFmtId="197" fontId="23" fillId="0" borderId="6" xfId="20" applyNumberFormat="1" applyFont="1" applyFill="1" applyBorder="1" applyAlignment="1">
      <alignment horizontal="center"/>
    </xf>
    <xf numFmtId="197" fontId="26" fillId="0" borderId="8" xfId="20" applyNumberFormat="1" applyFont="1" applyFill="1" applyBorder="1" applyAlignment="1">
      <alignment/>
    </xf>
    <xf numFmtId="197" fontId="23" fillId="0" borderId="9" xfId="20" applyNumberFormat="1" applyFont="1" applyFill="1" applyBorder="1" applyAlignment="1">
      <alignment/>
    </xf>
    <xf numFmtId="0" fontId="22" fillId="0" borderId="10" xfId="16" applyFont="1" applyFill="1" applyBorder="1" applyAlignment="1">
      <alignment wrapText="1"/>
      <protection/>
    </xf>
    <xf numFmtId="197" fontId="26" fillId="0" borderId="1" xfId="20" applyNumberFormat="1" applyFont="1" applyFill="1" applyBorder="1" applyAlignment="1" applyProtection="1">
      <alignment/>
      <protection locked="0"/>
    </xf>
    <xf numFmtId="197" fontId="23" fillId="0" borderId="10" xfId="20" applyNumberFormat="1" applyFont="1" applyFill="1" applyBorder="1" applyAlignment="1">
      <alignment/>
    </xf>
    <xf numFmtId="197" fontId="33" fillId="0" borderId="1" xfId="20" applyNumberFormat="1" applyFont="1" applyFill="1" applyBorder="1" applyAlignment="1">
      <alignment/>
    </xf>
    <xf numFmtId="197" fontId="23" fillId="0" borderId="8" xfId="20" applyNumberFormat="1" applyFont="1" applyFill="1" applyBorder="1" applyAlignment="1">
      <alignment/>
    </xf>
    <xf numFmtId="197" fontId="23" fillId="0" borderId="1" xfId="20" applyNumberFormat="1" applyFont="1" applyFill="1" applyBorder="1" applyAlignment="1">
      <alignment/>
    </xf>
    <xf numFmtId="206" fontId="23" fillId="0" borderId="1" xfId="20" applyNumberFormat="1" applyFont="1" applyFill="1" applyBorder="1" applyAlignment="1">
      <alignment/>
    </xf>
    <xf numFmtId="197" fontId="23" fillId="0" borderId="11" xfId="20" applyNumberFormat="1" applyFont="1" applyFill="1" applyBorder="1" applyAlignment="1">
      <alignment horizontal="distributed" vertical="distributed"/>
    </xf>
    <xf numFmtId="197" fontId="23" fillId="0" borderId="11" xfId="20" applyNumberFormat="1" applyFont="1" applyFill="1" applyBorder="1" applyAlignment="1">
      <alignment/>
    </xf>
    <xf numFmtId="197" fontId="23" fillId="0" borderId="2" xfId="20" applyNumberFormat="1" applyFont="1" applyFill="1" applyBorder="1" applyAlignment="1">
      <alignment horizontal="center"/>
    </xf>
    <xf numFmtId="197" fontId="23" fillId="0" borderId="2" xfId="20" applyNumberFormat="1" applyFont="1" applyFill="1" applyBorder="1" applyAlignment="1">
      <alignment/>
    </xf>
    <xf numFmtId="0" fontId="32" fillId="0" borderId="12" xfId="16" applyFont="1" applyFill="1" applyBorder="1">
      <alignment/>
      <protection/>
    </xf>
    <xf numFmtId="0" fontId="18" fillId="0" borderId="0" xfId="16" applyFont="1" applyFill="1">
      <alignment/>
      <protection/>
    </xf>
    <xf numFmtId="197" fontId="23" fillId="0" borderId="13" xfId="20" applyNumberFormat="1" applyFont="1" applyFill="1" applyBorder="1" applyAlignment="1">
      <alignment/>
    </xf>
    <xf numFmtId="0" fontId="4" fillId="0" borderId="9" xfId="16" applyFill="1" applyBorder="1">
      <alignment/>
      <protection/>
    </xf>
    <xf numFmtId="197" fontId="23" fillId="0" borderId="1" xfId="20" applyNumberFormat="1" applyFont="1" applyFill="1" applyBorder="1" applyAlignment="1">
      <alignment wrapText="1"/>
    </xf>
    <xf numFmtId="197" fontId="23" fillId="0" borderId="0" xfId="20" applyNumberFormat="1" applyFont="1" applyFill="1" applyAlignment="1">
      <alignment/>
    </xf>
    <xf numFmtId="197" fontId="33" fillId="0" borderId="0" xfId="20" applyNumberFormat="1" applyFont="1" applyFill="1" applyAlignment="1">
      <alignment/>
    </xf>
    <xf numFmtId="41" fontId="23" fillId="0" borderId="14" xfId="0" applyNumberFormat="1" applyFont="1" applyFill="1" applyBorder="1" applyAlignment="1" applyProtection="1">
      <alignment/>
      <protection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2" fillId="2" borderId="0" xfId="0" applyFont="1" applyFill="1" applyAlignment="1" applyProtection="1">
      <alignment horizontal="centerContinuous"/>
      <protection locked="0"/>
    </xf>
    <xf numFmtId="0" fontId="22" fillId="2" borderId="0" xfId="0" applyFont="1" applyFill="1" applyAlignment="1">
      <alignment horizontal="centerContinuous"/>
    </xf>
    <xf numFmtId="0" fontId="0" fillId="0" borderId="15" xfId="0" applyFont="1" applyFill="1" applyBorder="1" applyAlignment="1" applyProtection="1">
      <alignment/>
      <protection locked="0"/>
    </xf>
    <xf numFmtId="0" fontId="18" fillId="0" borderId="16" xfId="0" applyFont="1" applyBorder="1" applyAlignment="1">
      <alignment/>
    </xf>
    <xf numFmtId="197" fontId="0" fillId="0" borderId="17" xfId="0" applyNumberFormat="1" applyFont="1" applyBorder="1" applyAlignment="1">
      <alignment/>
    </xf>
    <xf numFmtId="0" fontId="0" fillId="0" borderId="18" xfId="0" applyFont="1" applyFill="1" applyBorder="1" applyAlignment="1" applyProtection="1">
      <alignment/>
      <protection locked="0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3" fillId="0" borderId="18" xfId="0" applyFont="1" applyFill="1" applyBorder="1" applyAlignment="1" applyProtection="1">
      <alignment/>
      <protection locked="0"/>
    </xf>
    <xf numFmtId="0" fontId="18" fillId="0" borderId="19" xfId="0" applyFont="1" applyBorder="1" applyAlignment="1">
      <alignment/>
    </xf>
    <xf numFmtId="0" fontId="18" fillId="0" borderId="20" xfId="0" applyFont="1" applyBorder="1" applyAlignment="1">
      <alignment/>
    </xf>
    <xf numFmtId="0" fontId="18" fillId="2" borderId="0" xfId="0" applyFont="1" applyFill="1" applyAlignment="1" applyProtection="1">
      <alignment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21" xfId="0" applyFont="1" applyBorder="1" applyAlignment="1">
      <alignment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/>
    </xf>
    <xf numFmtId="0" fontId="22" fillId="0" borderId="24" xfId="0" applyFont="1" applyBorder="1" applyAlignment="1">
      <alignment/>
    </xf>
    <xf numFmtId="41" fontId="23" fillId="2" borderId="25" xfId="0" applyNumberFormat="1" applyFont="1" applyFill="1" applyBorder="1" applyAlignment="1" applyProtection="1">
      <alignment/>
      <protection locked="0"/>
    </xf>
    <xf numFmtId="0" fontId="22" fillId="0" borderId="1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1" xfId="0" applyFont="1" applyFill="1" applyBorder="1" applyAlignment="1">
      <alignment/>
    </xf>
    <xf numFmtId="4" fontId="24" fillId="2" borderId="25" xfId="0" applyNumberFormat="1" applyFont="1" applyFill="1" applyBorder="1" applyAlignment="1" applyProtection="1">
      <alignment/>
      <protection locked="0"/>
    </xf>
    <xf numFmtId="0" fontId="22" fillId="0" borderId="1" xfId="0" applyFont="1" applyBorder="1" applyAlignment="1">
      <alignment/>
    </xf>
    <xf numFmtId="3" fontId="23" fillId="0" borderId="25" xfId="0" applyNumberFormat="1" applyFont="1" applyFill="1" applyBorder="1" applyAlignment="1" applyProtection="1">
      <alignment/>
      <protection locked="0"/>
    </xf>
    <xf numFmtId="4" fontId="24" fillId="0" borderId="25" xfId="0" applyNumberFormat="1" applyFont="1" applyFill="1" applyBorder="1" applyAlignment="1" applyProtection="1">
      <alignment/>
      <protection/>
    </xf>
    <xf numFmtId="0" fontId="23" fillId="0" borderId="0" xfId="0" applyFont="1" applyAlignment="1">
      <alignment/>
    </xf>
    <xf numFmtId="0" fontId="23" fillId="0" borderId="24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28" xfId="0" applyFont="1" applyBorder="1" applyAlignment="1">
      <alignment/>
    </xf>
    <xf numFmtId="197" fontId="26" fillId="0" borderId="29" xfId="17" applyNumberFormat="1" applyFont="1" applyFill="1" applyBorder="1" applyAlignment="1">
      <alignment/>
    </xf>
    <xf numFmtId="0" fontId="27" fillId="0" borderId="9" xfId="0" applyFont="1" applyFill="1" applyBorder="1" applyAlignment="1">
      <alignment/>
    </xf>
    <xf numFmtId="197" fontId="26" fillId="0" borderId="25" xfId="17" applyNumberFormat="1" applyFont="1" applyFill="1" applyBorder="1" applyAlignment="1">
      <alignment/>
    </xf>
    <xf numFmtId="197" fontId="28" fillId="0" borderId="0" xfId="0" applyNumberFormat="1" applyFont="1" applyAlignment="1">
      <alignment horizontal="center"/>
    </xf>
    <xf numFmtId="0" fontId="22" fillId="0" borderId="30" xfId="0" applyFont="1" applyBorder="1" applyAlignment="1">
      <alignment/>
    </xf>
    <xf numFmtId="0" fontId="22" fillId="0" borderId="30" xfId="0" applyFont="1" applyBorder="1" applyAlignment="1">
      <alignment wrapText="1"/>
    </xf>
    <xf numFmtId="0" fontId="29" fillId="0" borderId="0" xfId="0" applyFont="1" applyAlignment="1">
      <alignment/>
    </xf>
    <xf numFmtId="0" fontId="27" fillId="0" borderId="31" xfId="0" applyFont="1" applyFill="1" applyBorder="1" applyAlignment="1">
      <alignment/>
    </xf>
    <xf numFmtId="0" fontId="27" fillId="0" borderId="1" xfId="0" applyFont="1" applyFill="1" applyBorder="1" applyAlignment="1">
      <alignment/>
    </xf>
    <xf numFmtId="0" fontId="27" fillId="0" borderId="1" xfId="0" applyFont="1" applyFill="1" applyBorder="1" applyAlignment="1">
      <alignment/>
    </xf>
    <xf numFmtId="197" fontId="29" fillId="0" borderId="0" xfId="17" applyNumberFormat="1" applyFont="1" applyAlignment="1">
      <alignment/>
    </xf>
    <xf numFmtId="197" fontId="18" fillId="0" borderId="0" xfId="0" applyNumberFormat="1" applyFont="1" applyAlignment="1">
      <alignment/>
    </xf>
    <xf numFmtId="197" fontId="27" fillId="0" borderId="1" xfId="0" applyNumberFormat="1" applyFont="1" applyFill="1" applyBorder="1" applyAlignment="1">
      <alignment/>
    </xf>
    <xf numFmtId="197" fontId="30" fillId="0" borderId="25" xfId="17" applyNumberFormat="1" applyFont="1" applyFill="1" applyBorder="1" applyAlignment="1">
      <alignment/>
    </xf>
    <xf numFmtId="0" fontId="31" fillId="0" borderId="1" xfId="0" applyFont="1" applyFill="1" applyBorder="1" applyAlignment="1">
      <alignment/>
    </xf>
    <xf numFmtId="0" fontId="32" fillId="0" borderId="24" xfId="0" applyFont="1" applyBorder="1" applyAlignment="1">
      <alignment/>
    </xf>
    <xf numFmtId="4" fontId="27" fillId="0" borderId="1" xfId="0" applyNumberFormat="1" applyFont="1" applyFill="1" applyBorder="1" applyAlignment="1">
      <alignment/>
    </xf>
    <xf numFmtId="0" fontId="32" fillId="0" borderId="12" xfId="0" applyFont="1" applyBorder="1" applyAlignment="1">
      <alignment/>
    </xf>
    <xf numFmtId="4" fontId="27" fillId="0" borderId="6" xfId="0" applyNumberFormat="1" applyFont="1" applyFill="1" applyBorder="1" applyAlignment="1">
      <alignment/>
    </xf>
    <xf numFmtId="197" fontId="30" fillId="0" borderId="32" xfId="17" applyNumberFormat="1" applyFont="1" applyFill="1" applyBorder="1" applyAlignment="1">
      <alignment/>
    </xf>
    <xf numFmtId="0" fontId="27" fillId="0" borderId="6" xfId="0" applyFont="1" applyFill="1" applyBorder="1" applyAlignment="1">
      <alignment/>
    </xf>
    <xf numFmtId="0" fontId="24" fillId="0" borderId="12" xfId="0" applyFont="1" applyBorder="1" applyAlignment="1">
      <alignment/>
    </xf>
    <xf numFmtId="0" fontId="24" fillId="0" borderId="12" xfId="0" applyFont="1" applyBorder="1" applyAlignment="1">
      <alignment horizontal="left"/>
    </xf>
    <xf numFmtId="197" fontId="31" fillId="0" borderId="6" xfId="0" applyNumberFormat="1" applyFont="1" applyFill="1" applyBorder="1" applyAlignment="1">
      <alignment/>
    </xf>
    <xf numFmtId="197" fontId="18" fillId="0" borderId="0" xfId="17" applyNumberFormat="1" applyFont="1" applyAlignment="1">
      <alignment/>
    </xf>
    <xf numFmtId="197" fontId="35" fillId="0" borderId="0" xfId="0" applyNumberFormat="1" applyFont="1" applyAlignment="1">
      <alignment/>
    </xf>
    <xf numFmtId="0" fontId="29" fillId="0" borderId="0" xfId="0" applyFont="1" applyAlignment="1">
      <alignment horizontal="center"/>
    </xf>
    <xf numFmtId="0" fontId="14" fillId="0" borderId="6" xfId="15" applyFont="1" applyFill="1" applyBorder="1" applyAlignment="1" quotePrefix="1">
      <alignment horizontal="center"/>
      <protection/>
    </xf>
    <xf numFmtId="0" fontId="12" fillId="0" borderId="6" xfId="15" applyFont="1" applyFill="1" applyBorder="1" applyAlignment="1">
      <alignment horizontal="center"/>
      <protection/>
    </xf>
    <xf numFmtId="49" fontId="14" fillId="0" borderId="6" xfId="15" applyNumberFormat="1" applyFont="1" applyFill="1" applyBorder="1" applyAlignment="1">
      <alignment horizontal="left"/>
      <protection/>
    </xf>
    <xf numFmtId="197" fontId="14" fillId="0" borderId="6" xfId="19" applyNumberFormat="1" applyFont="1" applyFill="1" applyBorder="1" applyAlignment="1">
      <alignment/>
    </xf>
    <xf numFmtId="206" fontId="12" fillId="0" borderId="6" xfId="19" applyNumberFormat="1" applyFont="1" applyFill="1" applyBorder="1" applyAlignment="1">
      <alignment/>
    </xf>
    <xf numFmtId="201" fontId="14" fillId="0" borderId="6" xfId="19" applyNumberFormat="1" applyFont="1" applyFill="1" applyBorder="1" applyAlignment="1">
      <alignment/>
    </xf>
    <xf numFmtId="0" fontId="14" fillId="0" borderId="6" xfId="15" applyFont="1" applyFill="1" applyBorder="1" applyAlignment="1">
      <alignment horizontal="center"/>
      <protection/>
    </xf>
    <xf numFmtId="0" fontId="14" fillId="0" borderId="6" xfId="15" applyFont="1" applyFill="1" applyBorder="1" applyAlignment="1" quotePrefix="1">
      <alignment horizontal="left" indent="4"/>
      <protection/>
    </xf>
    <xf numFmtId="41" fontId="14" fillId="0" borderId="6" xfId="19" applyNumberFormat="1" applyFont="1" applyFill="1" applyBorder="1" applyAlignment="1">
      <alignment/>
    </xf>
    <xf numFmtId="0" fontId="12" fillId="0" borderId="6" xfId="15" applyFont="1" applyFill="1" applyBorder="1">
      <alignment/>
      <protection/>
    </xf>
    <xf numFmtId="0" fontId="12" fillId="0" borderId="13" xfId="15" applyFont="1" applyFill="1" applyBorder="1">
      <alignment/>
      <protection/>
    </xf>
    <xf numFmtId="197" fontId="14" fillId="0" borderId="3" xfId="19" applyNumberFormat="1" applyFont="1" applyFill="1" applyBorder="1" applyAlignment="1">
      <alignment horizontal="right"/>
    </xf>
    <xf numFmtId="0" fontId="14" fillId="0" borderId="6" xfId="15" applyFont="1" applyFill="1" applyBorder="1" applyAlignment="1" quotePrefix="1">
      <alignment horizontal="left" indent="2"/>
      <protection/>
    </xf>
    <xf numFmtId="0" fontId="12" fillId="0" borderId="2" xfId="15" applyFont="1" applyFill="1" applyBorder="1" applyAlignment="1">
      <alignment horizontal="left" indent="2"/>
      <protection/>
    </xf>
    <xf numFmtId="0" fontId="12" fillId="0" borderId="6" xfId="15" applyFont="1" applyFill="1" applyBorder="1" applyAlignment="1">
      <alignment horizontal="left" indent="2"/>
      <protection/>
    </xf>
    <xf numFmtId="206" fontId="12" fillId="0" borderId="5" xfId="15" applyNumberFormat="1" applyFont="1" applyFill="1" applyBorder="1" applyAlignment="1" quotePrefix="1">
      <alignment horizontal="left" indent="1"/>
      <protection/>
    </xf>
    <xf numFmtId="206" fontId="12" fillId="0" borderId="5" xfId="15" applyNumberFormat="1" applyFont="1" applyFill="1" applyBorder="1" applyAlignment="1">
      <alignment horizontal="left" indent="1"/>
      <protection/>
    </xf>
    <xf numFmtId="206" fontId="12" fillId="0" borderId="5" xfId="15" applyNumberFormat="1" applyFont="1" applyFill="1" applyBorder="1" applyAlignment="1" quotePrefix="1">
      <alignment horizontal="left" indent="4"/>
      <protection/>
    </xf>
    <xf numFmtId="206" fontId="12" fillId="0" borderId="6" xfId="15" applyNumberFormat="1" applyFont="1" applyFill="1" applyBorder="1">
      <alignment/>
      <protection/>
    </xf>
    <xf numFmtId="206" fontId="12" fillId="0" borderId="6" xfId="15" applyNumberFormat="1" applyFont="1" applyFill="1" applyBorder="1" applyAlignment="1" quotePrefix="1">
      <alignment horizontal="left" indent="4"/>
      <protection/>
    </xf>
    <xf numFmtId="206" fontId="12" fillId="0" borderId="33" xfId="15" applyNumberFormat="1" applyFont="1" applyFill="1" applyBorder="1" applyAlignment="1" quotePrefix="1">
      <alignment horizontal="left" indent="4"/>
      <protection/>
    </xf>
    <xf numFmtId="206" fontId="12" fillId="0" borderId="34" xfId="15" applyNumberFormat="1" applyFont="1" applyFill="1" applyBorder="1">
      <alignment/>
      <protection/>
    </xf>
    <xf numFmtId="206" fontId="16" fillId="0" borderId="34" xfId="15" applyNumberFormat="1" applyFont="1" applyFill="1" applyBorder="1" applyAlignment="1">
      <alignment horizontal="right"/>
      <protection/>
    </xf>
    <xf numFmtId="197" fontId="14" fillId="0" borderId="34" xfId="19" applyNumberFormat="1" applyFont="1" applyFill="1" applyBorder="1" applyAlignment="1">
      <alignment/>
    </xf>
    <xf numFmtId="206" fontId="12" fillId="0" borderId="34" xfId="19" applyNumberFormat="1" applyFont="1" applyFill="1" applyBorder="1" applyAlignment="1">
      <alignment/>
    </xf>
    <xf numFmtId="206" fontId="12" fillId="0" borderId="35" xfId="15" applyNumberFormat="1" applyFont="1" applyFill="1" applyBorder="1">
      <alignment/>
      <protection/>
    </xf>
    <xf numFmtId="197" fontId="14" fillId="0" borderId="35" xfId="19" applyNumberFormat="1" applyFont="1" applyFill="1" applyBorder="1" applyAlignment="1">
      <alignment/>
    </xf>
    <xf numFmtId="206" fontId="12" fillId="0" borderId="35" xfId="19" applyNumberFormat="1" applyFont="1" applyFill="1" applyBorder="1" applyAlignment="1">
      <alignment/>
    </xf>
    <xf numFmtId="197" fontId="17" fillId="0" borderId="34" xfId="19" applyNumberFormat="1" applyFont="1" applyFill="1" applyBorder="1" applyAlignment="1">
      <alignment/>
    </xf>
    <xf numFmtId="206" fontId="16" fillId="0" borderId="34" xfId="19" applyNumberFormat="1" applyFont="1" applyFill="1" applyBorder="1" applyAlignment="1">
      <alignment/>
    </xf>
    <xf numFmtId="201" fontId="17" fillId="0" borderId="34" xfId="19" applyNumberFormat="1" applyFont="1" applyFill="1" applyBorder="1" applyAlignment="1">
      <alignment/>
    </xf>
    <xf numFmtId="197" fontId="0" fillId="0" borderId="0" xfId="17" applyNumberFormat="1" applyAlignment="1">
      <alignment/>
    </xf>
    <xf numFmtId="197" fontId="38" fillId="0" borderId="0" xfId="17" applyNumberFormat="1" applyFont="1" applyAlignment="1">
      <alignment horizontal="left"/>
    </xf>
    <xf numFmtId="197" fontId="21" fillId="0" borderId="0" xfId="17" applyNumberFormat="1" applyFont="1" applyAlignment="1">
      <alignment/>
    </xf>
    <xf numFmtId="197" fontId="23" fillId="0" borderId="1" xfId="17" applyNumberFormat="1" applyFont="1" applyBorder="1" applyAlignment="1">
      <alignment horizontal="center"/>
    </xf>
    <xf numFmtId="197" fontId="23" fillId="0" borderId="32" xfId="17" applyNumberFormat="1" applyFont="1" applyBorder="1" applyAlignment="1">
      <alignment horizontal="center"/>
    </xf>
    <xf numFmtId="197" fontId="32" fillId="0" borderId="24" xfId="17" applyNumberFormat="1" applyFont="1" applyBorder="1" applyAlignment="1">
      <alignment/>
    </xf>
    <xf numFmtId="197" fontId="32" fillId="0" borderId="1" xfId="17" applyNumberFormat="1" applyFont="1" applyBorder="1" applyAlignment="1">
      <alignment/>
    </xf>
    <xf numFmtId="197" fontId="32" fillId="0" borderId="25" xfId="17" applyNumberFormat="1" applyFont="1" applyBorder="1" applyAlignment="1">
      <alignment/>
    </xf>
    <xf numFmtId="197" fontId="32" fillId="0" borderId="10" xfId="17" applyNumberFormat="1" applyFont="1" applyBorder="1" applyAlignment="1">
      <alignment/>
    </xf>
    <xf numFmtId="197" fontId="32" fillId="0" borderId="7" xfId="17" applyNumberFormat="1" applyFont="1" applyBorder="1" applyAlignment="1">
      <alignment/>
    </xf>
    <xf numFmtId="197" fontId="32" fillId="0" borderId="36" xfId="17" applyNumberFormat="1" applyFont="1" applyBorder="1" applyAlignment="1">
      <alignment/>
    </xf>
    <xf numFmtId="197" fontId="32" fillId="0" borderId="30" xfId="17" applyNumberFormat="1" applyFont="1" applyBorder="1" applyAlignment="1">
      <alignment/>
    </xf>
    <xf numFmtId="197" fontId="32" fillId="0" borderId="9" xfId="17" applyNumberFormat="1" applyFont="1" applyBorder="1" applyAlignment="1">
      <alignment/>
    </xf>
    <xf numFmtId="197" fontId="32" fillId="0" borderId="37" xfId="17" applyNumberFormat="1" applyFont="1" applyBorder="1" applyAlignment="1">
      <alignment/>
    </xf>
    <xf numFmtId="197" fontId="32" fillId="0" borderId="11" xfId="17" applyNumberFormat="1" applyFont="1" applyBorder="1" applyAlignment="1">
      <alignment/>
    </xf>
    <xf numFmtId="197" fontId="32" fillId="0" borderId="38" xfId="17" applyNumberFormat="1" applyFont="1" applyBorder="1" applyAlignment="1">
      <alignment/>
    </xf>
    <xf numFmtId="197" fontId="32" fillId="0" borderId="39" xfId="17" applyNumberFormat="1" applyFont="1" applyBorder="1" applyAlignment="1">
      <alignment/>
    </xf>
    <xf numFmtId="197" fontId="32" fillId="0" borderId="2" xfId="17" applyNumberFormat="1" applyFont="1" applyBorder="1" applyAlignment="1">
      <alignment/>
    </xf>
    <xf numFmtId="197" fontId="32" fillId="0" borderId="40" xfId="17" applyNumberFormat="1" applyFont="1" applyBorder="1" applyAlignment="1">
      <alignment/>
    </xf>
    <xf numFmtId="197" fontId="32" fillId="0" borderId="1" xfId="17" applyNumberFormat="1" applyFont="1" applyFill="1" applyBorder="1" applyAlignment="1">
      <alignment/>
    </xf>
    <xf numFmtId="197" fontId="32" fillId="0" borderId="26" xfId="17" applyNumberFormat="1" applyFont="1" applyBorder="1" applyAlignment="1">
      <alignment/>
    </xf>
    <xf numFmtId="197" fontId="32" fillId="0" borderId="27" xfId="17" applyNumberFormat="1" applyFont="1" applyBorder="1" applyAlignment="1">
      <alignment/>
    </xf>
    <xf numFmtId="197" fontId="32" fillId="0" borderId="14" xfId="17" applyNumberFormat="1" applyFont="1" applyBorder="1" applyAlignment="1">
      <alignment/>
    </xf>
    <xf numFmtId="197" fontId="32" fillId="0" borderId="25" xfId="17" applyNumberFormat="1" applyFont="1" applyFill="1" applyBorder="1" applyAlignment="1">
      <alignment/>
    </xf>
    <xf numFmtId="0" fontId="0" fillId="0" borderId="0" xfId="0" applyAlignment="1">
      <alignment horizontal="left" vertical="center"/>
    </xf>
    <xf numFmtId="0" fontId="40" fillId="0" borderId="12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26" xfId="0" applyFont="1" applyBorder="1" applyAlignment="1">
      <alignment horizontal="center"/>
    </xf>
    <xf numFmtId="197" fontId="26" fillId="0" borderId="14" xfId="17" applyNumberFormat="1" applyFont="1" applyFill="1" applyBorder="1" applyAlignment="1">
      <alignment/>
    </xf>
    <xf numFmtId="0" fontId="27" fillId="0" borderId="27" xfId="0" applyFont="1" applyFill="1" applyBorder="1" applyAlignment="1">
      <alignment horizontal="center"/>
    </xf>
    <xf numFmtId="197" fontId="33" fillId="0" borderId="16" xfId="17" applyNumberFormat="1" applyFont="1" applyBorder="1" applyAlignment="1">
      <alignment/>
    </xf>
    <xf numFmtId="197" fontId="34" fillId="0" borderId="17" xfId="17" applyNumberFormat="1" applyFont="1" applyBorder="1" applyAlignment="1">
      <alignment/>
    </xf>
    <xf numFmtId="0" fontId="18" fillId="2" borderId="0" xfId="0" applyFont="1" applyFill="1" applyAlignment="1" applyProtection="1">
      <alignment horizontal="centerContinuous"/>
      <protection locked="0"/>
    </xf>
    <xf numFmtId="0" fontId="19" fillId="2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left" vertical="center"/>
    </xf>
    <xf numFmtId="0" fontId="25" fillId="2" borderId="0" xfId="0" applyFont="1" applyFill="1" applyAlignment="1" applyProtection="1">
      <alignment horizontal="center"/>
      <protection locked="0"/>
    </xf>
    <xf numFmtId="197" fontId="0" fillId="0" borderId="0" xfId="17" applyNumberFormat="1" applyFont="1" applyAlignment="1">
      <alignment horizontal="left"/>
    </xf>
    <xf numFmtId="197" fontId="36" fillId="2" borderId="0" xfId="17" applyNumberFormat="1" applyFont="1" applyFill="1" applyAlignment="1" applyProtection="1">
      <alignment horizontal="center"/>
      <protection locked="0"/>
    </xf>
    <xf numFmtId="197" fontId="37" fillId="2" borderId="0" xfId="17" applyNumberFormat="1" applyFont="1" applyFill="1" applyBorder="1" applyAlignment="1" applyProtection="1">
      <alignment horizontal="center"/>
      <protection locked="0"/>
    </xf>
    <xf numFmtId="197" fontId="23" fillId="0" borderId="41" xfId="17" applyNumberFormat="1" applyFont="1" applyBorder="1" applyAlignment="1">
      <alignment horizontal="center" vertical="center"/>
    </xf>
    <xf numFmtId="197" fontId="23" fillId="0" borderId="42" xfId="17" applyNumberFormat="1" applyFont="1" applyBorder="1" applyAlignment="1">
      <alignment horizontal="center" vertical="center"/>
    </xf>
    <xf numFmtId="197" fontId="23" fillId="0" borderId="43" xfId="17" applyNumberFormat="1" applyFont="1" applyBorder="1" applyAlignment="1">
      <alignment horizontal="center" vertical="center"/>
    </xf>
    <xf numFmtId="197" fontId="22" fillId="0" borderId="44" xfId="17" applyNumberFormat="1" applyFont="1" applyBorder="1" applyAlignment="1">
      <alignment horizontal="center"/>
    </xf>
    <xf numFmtId="197" fontId="22" fillId="0" borderId="45" xfId="17" applyNumberFormat="1" applyFont="1" applyBorder="1" applyAlignment="1">
      <alignment horizontal="center"/>
    </xf>
    <xf numFmtId="197" fontId="36" fillId="0" borderId="0" xfId="17" applyNumberFormat="1" applyFont="1" applyAlignment="1">
      <alignment horizontal="center"/>
    </xf>
    <xf numFmtId="197" fontId="19" fillId="0" borderId="0" xfId="17" applyNumberFormat="1" applyFont="1" applyAlignment="1">
      <alignment horizontal="center"/>
    </xf>
    <xf numFmtId="197" fontId="25" fillId="2" borderId="0" xfId="17" applyNumberFormat="1" applyFont="1" applyFill="1" applyAlignment="1" applyProtection="1">
      <alignment horizontal="center"/>
      <protection locked="0"/>
    </xf>
    <xf numFmtId="197" fontId="22" fillId="2" borderId="0" xfId="17" applyNumberFormat="1" applyFont="1" applyFill="1" applyBorder="1" applyAlignment="1" applyProtection="1">
      <alignment horizontal="center"/>
      <protection locked="0"/>
    </xf>
    <xf numFmtId="197" fontId="22" fillId="0" borderId="6" xfId="20" applyNumberFormat="1" applyFont="1" applyFill="1" applyBorder="1" applyAlignment="1">
      <alignment horizontal="center"/>
    </xf>
    <xf numFmtId="197" fontId="22" fillId="0" borderId="2" xfId="20" applyNumberFormat="1" applyFont="1" applyFill="1" applyBorder="1" applyAlignment="1">
      <alignment horizontal="center"/>
    </xf>
    <xf numFmtId="197" fontId="22" fillId="0" borderId="10" xfId="20" applyNumberFormat="1" applyFont="1" applyFill="1" applyBorder="1" applyAlignment="1">
      <alignment horizontal="center"/>
    </xf>
    <xf numFmtId="197" fontId="22" fillId="0" borderId="31" xfId="20" applyNumberFormat="1" applyFont="1" applyFill="1" applyBorder="1" applyAlignment="1">
      <alignment horizontal="center"/>
    </xf>
    <xf numFmtId="197" fontId="22" fillId="0" borderId="9" xfId="20" applyNumberFormat="1" applyFont="1" applyFill="1" applyBorder="1" applyAlignment="1">
      <alignment horizontal="center"/>
    </xf>
    <xf numFmtId="206" fontId="12" fillId="0" borderId="13" xfId="15" applyNumberFormat="1" applyFont="1" applyFill="1" applyBorder="1" applyAlignment="1">
      <alignment horizontal="center" vertical="center" wrapText="1"/>
      <protection/>
    </xf>
    <xf numFmtId="206" fontId="12" fillId="0" borderId="46" xfId="15" applyNumberFormat="1" applyFont="1" applyFill="1" applyBorder="1" applyAlignment="1">
      <alignment horizontal="center" vertical="center"/>
      <protection/>
    </xf>
    <xf numFmtId="206" fontId="12" fillId="0" borderId="33" xfId="15" applyNumberFormat="1" applyFont="1" applyFill="1" applyBorder="1" applyAlignment="1">
      <alignment horizontal="center" vertical="center"/>
      <protection/>
    </xf>
    <xf numFmtId="206" fontId="12" fillId="0" borderId="47" xfId="15" applyNumberFormat="1" applyFont="1" applyFill="1" applyBorder="1" applyAlignment="1">
      <alignment horizontal="center" vertical="center"/>
      <protection/>
    </xf>
    <xf numFmtId="206" fontId="12" fillId="0" borderId="13" xfId="15" applyNumberFormat="1" applyFont="1" applyFill="1" applyBorder="1" applyAlignment="1">
      <alignment horizontal="center" vertical="center"/>
      <protection/>
    </xf>
    <xf numFmtId="206" fontId="12" fillId="0" borderId="48" xfId="15" applyNumberFormat="1" applyFont="1" applyFill="1" applyBorder="1" applyAlignment="1">
      <alignment horizontal="center" vertical="center"/>
      <protection/>
    </xf>
    <xf numFmtId="206" fontId="12" fillId="0" borderId="4" xfId="15" applyNumberFormat="1" applyFont="1" applyFill="1" applyBorder="1" applyAlignment="1">
      <alignment horizontal="center" vertical="center"/>
      <protection/>
    </xf>
    <xf numFmtId="206" fontId="10" fillId="0" borderId="0" xfId="15" applyNumberFormat="1" applyFont="1" applyFill="1" applyAlignment="1">
      <alignment horizontal="center" vertical="center"/>
      <protection/>
    </xf>
    <xf numFmtId="206" fontId="11" fillId="0" borderId="0" xfId="15" applyNumberFormat="1" applyFont="1" applyFill="1" applyAlignment="1">
      <alignment horizontal="center" vertical="center"/>
      <protection/>
    </xf>
    <xf numFmtId="206" fontId="8" fillId="0" borderId="0" xfId="15" applyNumberFormat="1" applyFont="1" applyFill="1" applyAlignment="1">
      <alignment horizontal="center"/>
      <protection/>
    </xf>
    <xf numFmtId="206" fontId="9" fillId="0" borderId="0" xfId="15" applyNumberFormat="1" applyFont="1" applyFill="1" applyAlignment="1">
      <alignment horizontal="center"/>
      <protection/>
    </xf>
    <xf numFmtId="206" fontId="4" fillId="0" borderId="4" xfId="15" applyNumberFormat="1" applyFont="1" applyFill="1" applyBorder="1" applyAlignment="1">
      <alignment horizontal="center"/>
      <protection/>
    </xf>
    <xf numFmtId="206" fontId="12" fillId="0" borderId="6" xfId="15" applyNumberFormat="1" applyFont="1" applyFill="1" applyBorder="1" applyAlignment="1">
      <alignment horizontal="distributed" vertical="center" wrapText="1"/>
      <protection/>
    </xf>
    <xf numFmtId="206" fontId="12" fillId="0" borderId="3" xfId="15" applyNumberFormat="1" applyFont="1" applyFill="1" applyBorder="1" applyAlignment="1">
      <alignment horizontal="distributed" vertical="center"/>
      <protection/>
    </xf>
    <xf numFmtId="206" fontId="12" fillId="0" borderId="2" xfId="15" applyNumberFormat="1" applyFont="1" applyFill="1" applyBorder="1" applyAlignment="1">
      <alignment horizontal="distributed" vertical="center"/>
      <protection/>
    </xf>
    <xf numFmtId="206" fontId="12" fillId="0" borderId="6" xfId="15" applyNumberFormat="1" applyFont="1" applyFill="1" applyBorder="1" applyAlignment="1">
      <alignment horizontal="distributed" vertical="center"/>
      <protection/>
    </xf>
    <xf numFmtId="201" fontId="12" fillId="0" borderId="6" xfId="15" applyNumberFormat="1" applyFont="1" applyFill="1" applyBorder="1" applyAlignment="1">
      <alignment horizontal="distributed" vertical="center"/>
      <protection/>
    </xf>
    <xf numFmtId="201" fontId="12" fillId="0" borderId="2" xfId="15" applyNumberFormat="1" applyFont="1" applyFill="1" applyBorder="1" applyAlignment="1">
      <alignment horizontal="distributed" vertical="center"/>
      <protection/>
    </xf>
    <xf numFmtId="206" fontId="12" fillId="0" borderId="46" xfId="15" applyNumberFormat="1" applyFont="1" applyFill="1" applyBorder="1" applyAlignment="1">
      <alignment horizontal="distributed" vertical="center"/>
      <protection/>
    </xf>
    <xf numFmtId="206" fontId="12" fillId="0" borderId="47" xfId="15" applyNumberFormat="1" applyFont="1" applyFill="1" applyBorder="1" applyAlignment="1">
      <alignment horizontal="distributed" vertical="center"/>
      <protection/>
    </xf>
  </cellXfs>
  <cellStyles count="12">
    <cellStyle name="Normal" xfId="0"/>
    <cellStyle name="一般_91年度會計月報格式(範例)" xfId="15"/>
    <cellStyle name="一般_會計報告100年3月" xfId="16"/>
    <cellStyle name="Comma" xfId="17"/>
    <cellStyle name="Comma [0]" xfId="18"/>
    <cellStyle name="千分位_91年度會計月報格式(範例)" xfId="19"/>
    <cellStyle name="千分位_會計報告100年3月" xfId="20"/>
    <cellStyle name="Followed Hyperlink" xfId="21"/>
    <cellStyle name="Percent" xfId="22"/>
    <cellStyle name="Currency" xfId="23"/>
    <cellStyle name="Currency [0]" xfId="24"/>
    <cellStyle name="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" name="TextBox 9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" name="TextBox 10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7" name="TextBox 11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8" name="TextBox 12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9" name="TextBox 17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0" name="TextBox 18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1" name="TextBox 19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2" name="TextBox 20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3" name="TextBox 21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4" name="TextBox 22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5" name="TextBox 27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6" name="TextBox 28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7" name="TextBox 29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8" name="TextBox 30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9" name="TextBox 31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0" name="TextBox 32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1" name="TextBox 37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2" name="TextBox 38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3" name="TextBox 39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4" name="TextBox 40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5" name="TextBox 41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6" name="TextBox 42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7" name="TextBox 47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8" name="TextBox 48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9" name="TextBox 49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0" name="TextBox 50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1" name="TextBox 51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2" name="TextBox 52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3" name="TextBox 57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4" name="TextBox 58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5" name="TextBox 59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6" name="TextBox 60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7" name="TextBox 61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8" name="TextBox 62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9" name="TextBox 67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0" name="TextBox 68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1" name="TextBox 69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2" name="TextBox 70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3" name="TextBox 71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4" name="TextBox 72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5" name="TextBox 77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6" name="TextBox 78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7" name="TextBox 79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8" name="TextBox 80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9" name="TextBox 81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0" name="TextBox 82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1" name="TextBox 87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2" name="TextBox 88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3" name="TextBox 89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4" name="TextBox 90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5" name="TextBox 91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6" name="TextBox 92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7" name="TextBox 97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8" name="TextBox 98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9" name="TextBox 99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0" name="TextBox 100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1" name="TextBox 101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2" name="TextBox 102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3" name="TextBox 107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4" name="TextBox 108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5" name="TextBox 109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6" name="TextBox 110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7" name="TextBox 111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8" name="TextBox 112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9" name="Text Box 2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70" name="Text Box 5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71" name="Text Box 10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72" name="Text Box 11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73" name="Text Box 16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74" name="Text Box 17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75" name="Text Box 2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76" name="Text Box 5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77" name="Text Box 10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78" name="Text Box 11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79" name="Text Box 16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80" name="Text Box 17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81" name="Text Box 2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82" name="Text Box 5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83" name="Text Box 10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84" name="Text Box 11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85" name="Text Box 16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86" name="Text Box 17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87" name="Text Box 2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88" name="Text Box 5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89" name="Text Box 10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90" name="Text Box 11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91" name="Text Box 16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92" name="Text Box 17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93" name="Text Box 2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94" name="Text Box 5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95" name="Text Box 10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96" name="Text Box 11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97" name="Text Box 16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98" name="Text Box 17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99" name="Text Box 2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00" name="Text Box 5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01" name="Text Box 10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02" name="Text Box 11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03" name="Text Box 16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04" name="Text Box 17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05" name="Text Box 2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06" name="Text Box 5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07" name="Text Box 10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08" name="Text Box 11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09" name="Text Box 16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10" name="Text Box 17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11" name="Text Box 2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12" name="Text Box 5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13" name="Text Box 10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14" name="Text Box 11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15" name="Text Box 16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16" name="Text Box 17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nas99\&#26371;&#35336;&#23460;\&#26371;&#35336;&#26376;&#22577;\&#32317;&#24115;_&#22823;&#22320;&#34389;\101&#26376;&#22577;&#21450;&#32317;&#24115;\101.1\&#26371;&#35336;&#22577;&#21578;101&#24180;1&#263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nas99\&#26371;&#35336;&#23460;\&#26371;&#35336;&#26376;&#22577;\&#32317;&#24115;_&#22823;&#22320;&#34389;\101&#26376;&#22577;&#21450;&#32317;&#24115;\101.8\&#26371;&#35336;&#22577;&#21578;101&#24180;8&#263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nas99\&#26371;&#35336;&#23460;\&#26371;&#35336;&#26376;&#22577;\&#32317;&#24115;_&#22823;&#22320;&#34389;\102&#26376;&#22577;&#21450;&#32317;&#24115;\102.01\&#26371;&#35336;&#22577;&#21578;102&#24180;1&#2637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nas99\&#26371;&#35336;&#23460;\&#26371;&#35336;&#26376;&#22577;\paper\&#26371;&#35336;&#26376;&#22577;&#34920;\102\102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nas99\&#26371;&#35336;&#23460;\&#26371;&#35336;&#26376;&#22577;\paper\&#26371;&#35336;&#26376;&#22577;&#34920;\102\&#26371;&#35336;&#26376;&#22577;\paper\&#26371;&#35336;&#26376;&#22577;&#34920;\102\101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nas99\&#26371;&#35336;&#23460;\&#26371;&#35336;&#26376;&#22577;\paper\&#26371;&#35336;&#26376;&#22577;&#34920;\102\102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平衡表(輸入)"/>
      <sheetName val="歲入平衡表(輸出)"/>
      <sheetName val="歲出平衡表(輸入) "/>
      <sheetName val="歲出平衡表(輸出)"/>
      <sheetName val="歲入現金出納表"/>
      <sheetName val="歲出現金出納表"/>
      <sheetName val="公庫差額解釋表"/>
    </sheetNames>
    <sheetDataSet>
      <sheetData sheetId="1">
        <row r="3">
          <cell r="A3" t="str">
            <v>臺北市政府工務局大地工程處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歲入平衡表(輸入)"/>
      <sheetName val="歲入平衡表(輸出)"/>
      <sheetName val="歲出平衡表(輸入) "/>
      <sheetName val="歲出平衡表(輸出)"/>
      <sheetName val="歲入現金出納表"/>
      <sheetName val="歲出現金出納表"/>
      <sheetName val="公庫差額解釋表"/>
    </sheetNames>
    <sheetDataSet>
      <sheetData sheetId="1">
        <row r="3">
          <cell r="A3" t="str">
            <v>臺北市政府工務局大地工程處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歲入平衡表(輸入)"/>
      <sheetName val="歲入平衡表(輸出)"/>
      <sheetName val="歲出平衡表(輸入) "/>
      <sheetName val="歲出平衡表(輸出)"/>
      <sheetName val="歲入現金出納表"/>
      <sheetName val="歲出現金出納表"/>
      <sheetName val="公庫差額解釋表"/>
    </sheetNames>
    <sheetDataSet>
      <sheetData sheetId="1">
        <row r="3">
          <cell r="A3" t="str">
            <v>臺北市政府工務局大地工程處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預收款明細"/>
      <sheetName val="保留庫款差額解釋表"/>
      <sheetName val="以前歲出"/>
      <sheetName val="暫付款薪資1"/>
      <sheetName val="暫付款2"/>
      <sheetName val="暫付款薪資明細表3"/>
      <sheetName val="暫付款-各項補助"/>
      <sheetName val="農委會 "/>
      <sheetName val="代收款表 "/>
      <sheetName val="委受託表"/>
      <sheetName val="押金表"/>
      <sheetName val="歲入累計-輸入"/>
      <sheetName val="歲入累計-輸出"/>
      <sheetName val="以前年度歲入"/>
      <sheetName val="市庫收入差額解釋表"/>
      <sheetName val="保管款"/>
      <sheetName val="歲出用途別"/>
      <sheetName val="可支庫款差額解表"/>
      <sheetName val="經費累計-輸入"/>
      <sheetName val="經費累計-輸出"/>
      <sheetName val="有價證券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預收款明細"/>
      <sheetName val="保留庫款差額解釋表"/>
      <sheetName val="以前歲出"/>
      <sheetName val="暫付款薪資1"/>
      <sheetName val="暫付款2"/>
      <sheetName val="暫付款薪資明細表3"/>
      <sheetName val="暫付款-各項補助"/>
      <sheetName val="農委會 "/>
      <sheetName val="代收款表 "/>
      <sheetName val="委受託表"/>
      <sheetName val="押金表"/>
      <sheetName val="歲入累計-輸入"/>
      <sheetName val="歲入累計-輸出"/>
      <sheetName val="以前年度歲入"/>
      <sheetName val="市庫收入差額解釋表"/>
      <sheetName val="保管款"/>
      <sheetName val="歲出用途別"/>
      <sheetName val="可支庫款差額解表"/>
      <sheetName val="經費累計-輸入"/>
      <sheetName val="經費累計-輸出"/>
      <sheetName val="有價證券"/>
    </sheetNames>
    <sheetDataSet>
      <sheetData sheetId="18">
        <row r="147">
          <cell r="D147" t="str">
            <v>01</v>
          </cell>
          <cell r="E147" t="str">
            <v>營建工程</v>
          </cell>
        </row>
        <row r="162">
          <cell r="C162" t="str">
            <v>05</v>
          </cell>
        </row>
        <row r="174">
          <cell r="C174" t="str">
            <v>06</v>
          </cell>
        </row>
        <row r="186">
          <cell r="C186" t="str">
            <v>07</v>
          </cell>
        </row>
        <row r="187">
          <cell r="E187" t="str">
            <v>公園綠化及風景區工程</v>
          </cell>
        </row>
        <row r="198">
          <cell r="C198" t="str">
            <v>08</v>
          </cell>
        </row>
        <row r="218">
          <cell r="C218" t="str">
            <v>09</v>
          </cell>
        </row>
        <row r="235">
          <cell r="A235" t="str">
            <v>41</v>
          </cell>
        </row>
        <row r="236">
          <cell r="B236" t="str">
            <v>002</v>
          </cell>
        </row>
        <row r="237">
          <cell r="C237" t="str">
            <v>01</v>
          </cell>
        </row>
        <row r="238">
          <cell r="D238" t="str">
            <v>01</v>
          </cell>
        </row>
        <row r="251">
          <cell r="A251" t="str">
            <v>41</v>
          </cell>
        </row>
        <row r="252">
          <cell r="B252" t="str">
            <v>004</v>
          </cell>
        </row>
        <row r="253">
          <cell r="C253" t="str">
            <v>01</v>
          </cell>
        </row>
        <row r="254">
          <cell r="D254" t="str">
            <v>01</v>
          </cell>
        </row>
        <row r="259">
          <cell r="A259" t="str">
            <v>41</v>
          </cell>
        </row>
        <row r="261">
          <cell r="C261" t="str">
            <v>01</v>
          </cell>
        </row>
        <row r="262">
          <cell r="D262" t="str">
            <v>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預收款明細"/>
      <sheetName val="保留庫款差額解釋表"/>
      <sheetName val="以前歲出"/>
      <sheetName val="暫付款薪資1"/>
      <sheetName val="暫付款2"/>
      <sheetName val="暫付款薪資明細表3"/>
      <sheetName val="暫付款-各項補助"/>
      <sheetName val="農委會 "/>
      <sheetName val="代收款表 "/>
      <sheetName val="委受託表"/>
      <sheetName val="押金表"/>
      <sheetName val="歲入累計-輸入"/>
      <sheetName val="歲入累計-輸出"/>
      <sheetName val="以前年度歲入"/>
      <sheetName val="市庫收入差額解釋表"/>
      <sheetName val="保管款"/>
      <sheetName val="歲出用途別"/>
      <sheetName val="可支庫款差額解表"/>
      <sheetName val="經費累計-輸入"/>
      <sheetName val="經費累計-輸出"/>
      <sheetName val="有價證券"/>
    </sheetNames>
    <sheetDataSet>
      <sheetData sheetId="18">
        <row r="3">
          <cell r="A3" t="str">
            <v>中華民國　102　年　1　月　1　日起至　102　年　11　月　30　日止</v>
          </cell>
        </row>
        <row r="8">
          <cell r="F8">
            <v>1096933223</v>
          </cell>
          <cell r="G8">
            <v>0</v>
          </cell>
          <cell r="H8">
            <v>30000</v>
          </cell>
          <cell r="I8">
            <v>0</v>
          </cell>
          <cell r="J8">
            <v>0</v>
          </cell>
          <cell r="K8">
            <v>1096963223</v>
          </cell>
          <cell r="L8">
            <v>595314328</v>
          </cell>
          <cell r="O8">
            <v>103959391</v>
          </cell>
          <cell r="P8">
            <v>511456772</v>
          </cell>
          <cell r="Q8">
            <v>0</v>
          </cell>
          <cell r="R8">
            <v>0</v>
          </cell>
          <cell r="S8">
            <v>83857556</v>
          </cell>
          <cell r="T8">
            <v>2037327</v>
          </cell>
        </row>
        <row r="12">
          <cell r="F12">
            <v>47669417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47669417</v>
          </cell>
          <cell r="L12">
            <v>41946000</v>
          </cell>
          <cell r="O12">
            <v>5546822</v>
          </cell>
          <cell r="P12">
            <v>40120442</v>
          </cell>
          <cell r="Q12">
            <v>0</v>
          </cell>
          <cell r="R12">
            <v>0</v>
          </cell>
          <cell r="S12">
            <v>1825558</v>
          </cell>
          <cell r="T12">
            <v>499069</v>
          </cell>
        </row>
        <row r="16">
          <cell r="F16">
            <v>47669417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47669417</v>
          </cell>
          <cell r="L16">
            <v>41946000</v>
          </cell>
          <cell r="O16">
            <v>5546822</v>
          </cell>
          <cell r="P16">
            <v>40120442</v>
          </cell>
          <cell r="Q16">
            <v>0</v>
          </cell>
          <cell r="R16">
            <v>0</v>
          </cell>
          <cell r="S16">
            <v>1825558</v>
          </cell>
          <cell r="T16">
            <v>499069</v>
          </cell>
        </row>
        <row r="20">
          <cell r="F20">
            <v>31607841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31607841</v>
          </cell>
          <cell r="L20">
            <v>29545000</v>
          </cell>
          <cell r="O20">
            <v>2388587</v>
          </cell>
          <cell r="P20">
            <v>29195687</v>
          </cell>
          <cell r="Q20">
            <v>0</v>
          </cell>
          <cell r="R20">
            <v>0</v>
          </cell>
          <cell r="S20">
            <v>349313</v>
          </cell>
          <cell r="T20">
            <v>299069</v>
          </cell>
        </row>
        <row r="24">
          <cell r="F24">
            <v>16061576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16061576</v>
          </cell>
          <cell r="L24">
            <v>12401000</v>
          </cell>
          <cell r="O24">
            <v>3158235</v>
          </cell>
          <cell r="P24">
            <v>10924755</v>
          </cell>
          <cell r="Q24">
            <v>0</v>
          </cell>
          <cell r="R24">
            <v>0</v>
          </cell>
          <cell r="S24">
            <v>1476245</v>
          </cell>
          <cell r="T24">
            <v>200000</v>
          </cell>
        </row>
        <row r="27">
          <cell r="E27">
            <v>310200</v>
          </cell>
        </row>
        <row r="28">
          <cell r="F28">
            <v>101026514</v>
          </cell>
          <cell r="G28">
            <v>0</v>
          </cell>
          <cell r="H28">
            <v>30000</v>
          </cell>
          <cell r="I28">
            <v>0</v>
          </cell>
          <cell r="J28">
            <v>0</v>
          </cell>
          <cell r="K28">
            <v>101056514</v>
          </cell>
          <cell r="L28">
            <v>75623000</v>
          </cell>
          <cell r="O28">
            <v>5438150</v>
          </cell>
          <cell r="P28">
            <v>68126646</v>
          </cell>
          <cell r="Q28">
            <v>0</v>
          </cell>
          <cell r="R28">
            <v>0</v>
          </cell>
          <cell r="S28">
            <v>7496354</v>
          </cell>
          <cell r="T28">
            <v>740303</v>
          </cell>
        </row>
        <row r="31">
          <cell r="E31">
            <v>310201</v>
          </cell>
        </row>
        <row r="32">
          <cell r="F32">
            <v>15279743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15279743</v>
          </cell>
          <cell r="L32">
            <v>13855000</v>
          </cell>
          <cell r="O32">
            <v>1305734</v>
          </cell>
          <cell r="P32">
            <v>12952598</v>
          </cell>
          <cell r="Q32">
            <v>0</v>
          </cell>
          <cell r="R32">
            <v>0</v>
          </cell>
          <cell r="S32">
            <v>902402</v>
          </cell>
          <cell r="T32">
            <v>268121</v>
          </cell>
        </row>
        <row r="36">
          <cell r="F36">
            <v>10436121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10436121</v>
          </cell>
          <cell r="L36">
            <v>10107000</v>
          </cell>
          <cell r="O36">
            <v>789829</v>
          </cell>
          <cell r="P36">
            <v>9392148</v>
          </cell>
          <cell r="Q36">
            <v>0</v>
          </cell>
          <cell r="R36">
            <v>0</v>
          </cell>
          <cell r="S36">
            <v>714852</v>
          </cell>
          <cell r="T36">
            <v>252361</v>
          </cell>
        </row>
        <row r="40">
          <cell r="F40">
            <v>4843622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4843622</v>
          </cell>
          <cell r="L40">
            <v>3748000</v>
          </cell>
          <cell r="O40">
            <v>515905</v>
          </cell>
          <cell r="P40">
            <v>3560450</v>
          </cell>
          <cell r="Q40">
            <v>0</v>
          </cell>
          <cell r="R40">
            <v>0</v>
          </cell>
          <cell r="S40">
            <v>187550</v>
          </cell>
          <cell r="T40">
            <v>15760</v>
          </cell>
        </row>
        <row r="44">
          <cell r="F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7">
          <cell r="E47">
            <v>310202</v>
          </cell>
        </row>
        <row r="48">
          <cell r="F48">
            <v>38513446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38513446</v>
          </cell>
          <cell r="L48">
            <v>34109000</v>
          </cell>
          <cell r="O48">
            <v>2188683</v>
          </cell>
          <cell r="P48">
            <v>31328133</v>
          </cell>
          <cell r="Q48">
            <v>0</v>
          </cell>
          <cell r="R48">
            <v>0</v>
          </cell>
          <cell r="S48">
            <v>2780867</v>
          </cell>
          <cell r="T48">
            <v>413096</v>
          </cell>
        </row>
        <row r="52">
          <cell r="F52">
            <v>22252104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22252104</v>
          </cell>
          <cell r="L52">
            <v>21730000</v>
          </cell>
          <cell r="O52">
            <v>1483049</v>
          </cell>
          <cell r="P52">
            <v>21285281</v>
          </cell>
          <cell r="Q52">
            <v>0</v>
          </cell>
          <cell r="R52">
            <v>0</v>
          </cell>
          <cell r="S52">
            <v>444719</v>
          </cell>
          <cell r="T52">
            <v>413096</v>
          </cell>
        </row>
        <row r="56">
          <cell r="F56">
            <v>16251342</v>
          </cell>
          <cell r="G56">
            <v>0</v>
          </cell>
          <cell r="I56">
            <v>0</v>
          </cell>
          <cell r="J56">
            <v>0</v>
          </cell>
          <cell r="K56">
            <v>16251342</v>
          </cell>
          <cell r="L56">
            <v>12379000</v>
          </cell>
          <cell r="O56">
            <v>705634</v>
          </cell>
          <cell r="P56">
            <v>10042852</v>
          </cell>
          <cell r="Q56">
            <v>0</v>
          </cell>
          <cell r="R56">
            <v>0</v>
          </cell>
          <cell r="S56">
            <v>2336148</v>
          </cell>
          <cell r="T56">
            <v>0</v>
          </cell>
        </row>
        <row r="60">
          <cell r="F60">
            <v>10000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10000</v>
          </cell>
          <cell r="L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3">
          <cell r="E63">
            <v>310203</v>
          </cell>
        </row>
        <row r="64">
          <cell r="F64">
            <v>47233325</v>
          </cell>
          <cell r="G64">
            <v>0</v>
          </cell>
          <cell r="H64">
            <v>30000</v>
          </cell>
          <cell r="I64">
            <v>0</v>
          </cell>
          <cell r="J64">
            <v>0</v>
          </cell>
          <cell r="K64">
            <v>47263325</v>
          </cell>
          <cell r="L64">
            <v>27659000</v>
          </cell>
          <cell r="O64">
            <v>1943733</v>
          </cell>
          <cell r="P64">
            <v>23845915</v>
          </cell>
          <cell r="Q64">
            <v>0</v>
          </cell>
          <cell r="R64">
            <v>0</v>
          </cell>
          <cell r="S64">
            <v>3813085</v>
          </cell>
          <cell r="T64">
            <v>59086</v>
          </cell>
        </row>
        <row r="68">
          <cell r="F68">
            <v>13521687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13521687</v>
          </cell>
          <cell r="L68">
            <v>10269000</v>
          </cell>
          <cell r="O68">
            <v>1061204</v>
          </cell>
          <cell r="P68">
            <v>9696692</v>
          </cell>
          <cell r="Q68">
            <v>0</v>
          </cell>
          <cell r="R68">
            <v>0</v>
          </cell>
          <cell r="S68">
            <v>572308</v>
          </cell>
          <cell r="T68">
            <v>29086</v>
          </cell>
        </row>
        <row r="72">
          <cell r="F72">
            <v>33711638</v>
          </cell>
          <cell r="G72">
            <v>0</v>
          </cell>
          <cell r="H72">
            <v>30000</v>
          </cell>
          <cell r="I72">
            <v>0</v>
          </cell>
          <cell r="J72">
            <v>0</v>
          </cell>
          <cell r="K72">
            <v>33741638</v>
          </cell>
          <cell r="L72">
            <v>17390000</v>
          </cell>
          <cell r="O72">
            <v>882529</v>
          </cell>
          <cell r="P72">
            <v>14149223</v>
          </cell>
          <cell r="Q72">
            <v>0</v>
          </cell>
          <cell r="R72">
            <v>0</v>
          </cell>
          <cell r="S72">
            <v>3240777</v>
          </cell>
          <cell r="T72">
            <v>30000</v>
          </cell>
        </row>
        <row r="75">
          <cell r="E75">
            <v>310300</v>
          </cell>
        </row>
        <row r="76">
          <cell r="F76">
            <v>119533567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119533567</v>
          </cell>
          <cell r="L76">
            <v>95954000</v>
          </cell>
          <cell r="O76">
            <v>5951259</v>
          </cell>
          <cell r="P76">
            <v>83596009</v>
          </cell>
          <cell r="Q76">
            <v>0</v>
          </cell>
          <cell r="R76">
            <v>0</v>
          </cell>
          <cell r="S76">
            <v>12357991</v>
          </cell>
          <cell r="T76">
            <v>759396</v>
          </cell>
        </row>
        <row r="79">
          <cell r="E79">
            <v>310301</v>
          </cell>
        </row>
        <row r="80">
          <cell r="F80">
            <v>22245653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22245653</v>
          </cell>
          <cell r="L80">
            <v>20340000</v>
          </cell>
          <cell r="O80">
            <v>1338571</v>
          </cell>
          <cell r="P80">
            <v>17787883</v>
          </cell>
          <cell r="Q80">
            <v>0</v>
          </cell>
          <cell r="R80">
            <v>0</v>
          </cell>
          <cell r="S80">
            <v>2552117</v>
          </cell>
          <cell r="T80">
            <v>0</v>
          </cell>
        </row>
        <row r="84">
          <cell r="F84">
            <v>13120035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13120035</v>
          </cell>
          <cell r="L84">
            <v>13100000</v>
          </cell>
          <cell r="O84">
            <v>746852</v>
          </cell>
          <cell r="P84">
            <v>11340081</v>
          </cell>
          <cell r="Q84">
            <v>0</v>
          </cell>
          <cell r="R84">
            <v>0</v>
          </cell>
          <cell r="S84">
            <v>1759919</v>
          </cell>
          <cell r="T84">
            <v>0</v>
          </cell>
        </row>
        <row r="88">
          <cell r="F88">
            <v>9125618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9125618</v>
          </cell>
          <cell r="L88">
            <v>7240000</v>
          </cell>
          <cell r="O88">
            <v>591719</v>
          </cell>
          <cell r="P88">
            <v>6447802</v>
          </cell>
          <cell r="Q88">
            <v>0</v>
          </cell>
          <cell r="R88">
            <v>0</v>
          </cell>
          <cell r="S88">
            <v>792198</v>
          </cell>
          <cell r="T88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5">
          <cell r="E95">
            <v>310302</v>
          </cell>
        </row>
        <row r="96">
          <cell r="F96">
            <v>43155067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43155067</v>
          </cell>
          <cell r="L96">
            <v>29146000</v>
          </cell>
          <cell r="O96">
            <v>1370857</v>
          </cell>
          <cell r="P96">
            <v>24424435</v>
          </cell>
          <cell r="Q96">
            <v>0</v>
          </cell>
          <cell r="R96">
            <v>0</v>
          </cell>
          <cell r="S96">
            <v>4721565</v>
          </cell>
          <cell r="T96">
            <v>396050</v>
          </cell>
        </row>
        <row r="100">
          <cell r="F100">
            <v>11151534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11151534</v>
          </cell>
          <cell r="L100">
            <v>10266000</v>
          </cell>
          <cell r="O100">
            <v>726299</v>
          </cell>
          <cell r="P100">
            <v>10018060</v>
          </cell>
          <cell r="Q100">
            <v>0</v>
          </cell>
          <cell r="R100">
            <v>0</v>
          </cell>
          <cell r="S100">
            <v>247940</v>
          </cell>
          <cell r="T100">
            <v>0</v>
          </cell>
        </row>
        <row r="104">
          <cell r="F104">
            <v>31993533</v>
          </cell>
          <cell r="H104">
            <v>0</v>
          </cell>
          <cell r="I104">
            <v>0</v>
          </cell>
          <cell r="J104">
            <v>0</v>
          </cell>
          <cell r="K104">
            <v>31993533</v>
          </cell>
          <cell r="L104">
            <v>18870000</v>
          </cell>
          <cell r="O104">
            <v>644558</v>
          </cell>
          <cell r="P104">
            <v>14396375</v>
          </cell>
          <cell r="Q104">
            <v>0</v>
          </cell>
          <cell r="R104">
            <v>0</v>
          </cell>
          <cell r="S104">
            <v>4473625</v>
          </cell>
          <cell r="T104">
            <v>396050</v>
          </cell>
        </row>
        <row r="108">
          <cell r="F108">
            <v>10000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10000</v>
          </cell>
          <cell r="L108">
            <v>10000</v>
          </cell>
          <cell r="O108">
            <v>0</v>
          </cell>
          <cell r="P108">
            <v>10000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11">
          <cell r="E111">
            <v>310303</v>
          </cell>
        </row>
        <row r="112">
          <cell r="F112">
            <v>14904416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14904416</v>
          </cell>
          <cell r="L112">
            <v>13587000</v>
          </cell>
          <cell r="O112">
            <v>919445</v>
          </cell>
          <cell r="P112">
            <v>12185864</v>
          </cell>
          <cell r="Q112">
            <v>0</v>
          </cell>
          <cell r="R112">
            <v>0</v>
          </cell>
          <cell r="S112">
            <v>1401136</v>
          </cell>
          <cell r="T112">
            <v>290103</v>
          </cell>
        </row>
        <row r="116">
          <cell r="F116">
            <v>12143681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12143681</v>
          </cell>
          <cell r="L116">
            <v>11472000</v>
          </cell>
          <cell r="O116">
            <v>778804</v>
          </cell>
          <cell r="P116">
            <v>10264816</v>
          </cell>
          <cell r="Q116">
            <v>0</v>
          </cell>
          <cell r="R116">
            <v>0</v>
          </cell>
          <cell r="S116">
            <v>1207184</v>
          </cell>
          <cell r="T116">
            <v>290103</v>
          </cell>
        </row>
        <row r="120">
          <cell r="F120">
            <v>2760735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2760735</v>
          </cell>
          <cell r="L120">
            <v>2115000</v>
          </cell>
          <cell r="O120">
            <v>140641</v>
          </cell>
          <cell r="P120">
            <v>1921048</v>
          </cell>
          <cell r="Q120">
            <v>0</v>
          </cell>
          <cell r="R120">
            <v>0</v>
          </cell>
          <cell r="S120">
            <v>193952</v>
          </cell>
          <cell r="T120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7">
          <cell r="E127">
            <v>310304</v>
          </cell>
        </row>
        <row r="128">
          <cell r="F128">
            <v>39228431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39228431</v>
          </cell>
          <cell r="L128">
            <v>32881000</v>
          </cell>
          <cell r="O128">
            <v>2322386</v>
          </cell>
          <cell r="P128">
            <v>29197827</v>
          </cell>
          <cell r="Q128">
            <v>0</v>
          </cell>
          <cell r="R128">
            <v>0</v>
          </cell>
          <cell r="S128">
            <v>3683173</v>
          </cell>
          <cell r="T128">
            <v>73243</v>
          </cell>
        </row>
        <row r="132">
          <cell r="F132">
            <v>14799203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14799203</v>
          </cell>
          <cell r="L132">
            <v>13750000</v>
          </cell>
          <cell r="O132">
            <v>1300223</v>
          </cell>
          <cell r="P132">
            <v>13492508</v>
          </cell>
          <cell r="Q132">
            <v>0</v>
          </cell>
          <cell r="R132">
            <v>0</v>
          </cell>
          <cell r="S132">
            <v>257492</v>
          </cell>
          <cell r="T132">
            <v>9110</v>
          </cell>
        </row>
        <row r="136">
          <cell r="F136">
            <v>24429228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24429228</v>
          </cell>
          <cell r="L136">
            <v>19131000</v>
          </cell>
          <cell r="O136">
            <v>1022163</v>
          </cell>
          <cell r="P136">
            <v>15705319</v>
          </cell>
          <cell r="Q136">
            <v>0</v>
          </cell>
          <cell r="R136">
            <v>0</v>
          </cell>
          <cell r="S136">
            <v>3425681</v>
          </cell>
          <cell r="T136">
            <v>64133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3">
          <cell r="E143">
            <v>317100</v>
          </cell>
        </row>
        <row r="144">
          <cell r="E144" t="str">
            <v>建築及設備</v>
          </cell>
          <cell r="F144">
            <v>10109499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10109499</v>
          </cell>
          <cell r="L144">
            <v>5724000</v>
          </cell>
          <cell r="O144">
            <v>0</v>
          </cell>
          <cell r="P144">
            <v>2861863</v>
          </cell>
          <cell r="Q144">
            <v>0</v>
          </cell>
          <cell r="R144">
            <v>0</v>
          </cell>
          <cell r="S144">
            <v>2862137</v>
          </cell>
          <cell r="T144">
            <v>0</v>
          </cell>
        </row>
        <row r="146">
          <cell r="E146">
            <v>317102</v>
          </cell>
        </row>
        <row r="147">
          <cell r="F147">
            <v>7013199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7013199</v>
          </cell>
          <cell r="L147">
            <v>2806000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2806000</v>
          </cell>
          <cell r="T147">
            <v>0</v>
          </cell>
        </row>
        <row r="151">
          <cell r="F151">
            <v>7013199</v>
          </cell>
          <cell r="G151">
            <v>0</v>
          </cell>
          <cell r="J151">
            <v>0</v>
          </cell>
          <cell r="K151">
            <v>7013199</v>
          </cell>
          <cell r="L151">
            <v>2806000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2806000</v>
          </cell>
          <cell r="T151">
            <v>0</v>
          </cell>
        </row>
        <row r="153">
          <cell r="E153">
            <v>317103</v>
          </cell>
        </row>
        <row r="154">
          <cell r="D154" t="str">
            <v>02</v>
          </cell>
          <cell r="E154" t="str">
            <v>交通及運輸設備</v>
          </cell>
          <cell r="F154">
            <v>2125000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2125000</v>
          </cell>
          <cell r="L154">
            <v>2125000</v>
          </cell>
          <cell r="O154">
            <v>0</v>
          </cell>
          <cell r="P154">
            <v>2069190</v>
          </cell>
          <cell r="Q154">
            <v>0</v>
          </cell>
          <cell r="R154">
            <v>0</v>
          </cell>
          <cell r="S154">
            <v>55810</v>
          </cell>
          <cell r="T154">
            <v>0</v>
          </cell>
        </row>
        <row r="158">
          <cell r="F158">
            <v>2125000</v>
          </cell>
          <cell r="G158">
            <v>0</v>
          </cell>
          <cell r="J158">
            <v>0</v>
          </cell>
          <cell r="K158">
            <v>2125000</v>
          </cell>
          <cell r="L158">
            <v>2125000</v>
          </cell>
          <cell r="O158">
            <v>0</v>
          </cell>
          <cell r="P158">
            <v>2069190</v>
          </cell>
          <cell r="Q158">
            <v>0</v>
          </cell>
          <cell r="R158">
            <v>0</v>
          </cell>
          <cell r="S158">
            <v>55810</v>
          </cell>
          <cell r="T158">
            <v>0</v>
          </cell>
        </row>
        <row r="160">
          <cell r="D160" t="str">
            <v>03</v>
          </cell>
          <cell r="E160">
            <v>317104</v>
          </cell>
        </row>
        <row r="161">
          <cell r="E161" t="str">
            <v>       其他設備</v>
          </cell>
          <cell r="F161">
            <v>971300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971300</v>
          </cell>
          <cell r="L161">
            <v>793000</v>
          </cell>
          <cell r="O161">
            <v>0</v>
          </cell>
          <cell r="P161">
            <v>792673</v>
          </cell>
          <cell r="Q161">
            <v>0</v>
          </cell>
          <cell r="R161">
            <v>0</v>
          </cell>
          <cell r="S161">
            <v>327</v>
          </cell>
          <cell r="T161">
            <v>0</v>
          </cell>
        </row>
        <row r="164">
          <cell r="E164" t="str">
            <v>0300</v>
          </cell>
        </row>
        <row r="165">
          <cell r="E165" t="str">
            <v>設備及投資</v>
          </cell>
          <cell r="F165">
            <v>971300</v>
          </cell>
          <cell r="G165">
            <v>0</v>
          </cell>
          <cell r="I165">
            <v>0</v>
          </cell>
          <cell r="J165">
            <v>0</v>
          </cell>
          <cell r="K165">
            <v>971300</v>
          </cell>
          <cell r="L165">
            <v>793000</v>
          </cell>
          <cell r="O165">
            <v>0</v>
          </cell>
          <cell r="P165">
            <v>792673</v>
          </cell>
          <cell r="Q165">
            <v>0</v>
          </cell>
          <cell r="R165">
            <v>0</v>
          </cell>
          <cell r="S165">
            <v>327</v>
          </cell>
          <cell r="T165">
            <v>0</v>
          </cell>
        </row>
        <row r="168">
          <cell r="E168">
            <v>317500</v>
          </cell>
        </row>
        <row r="169">
          <cell r="E169" t="str">
            <v>道路橋樑工程</v>
          </cell>
          <cell r="F169">
            <v>216664982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216664982</v>
          </cell>
          <cell r="L169">
            <v>119295000</v>
          </cell>
          <cell r="O169">
            <v>30363419</v>
          </cell>
          <cell r="P169">
            <v>101947114</v>
          </cell>
          <cell r="Q169">
            <v>0</v>
          </cell>
          <cell r="R169">
            <v>0</v>
          </cell>
          <cell r="S169">
            <v>17347886</v>
          </cell>
          <cell r="T169">
            <v>28559</v>
          </cell>
        </row>
        <row r="172">
          <cell r="E172">
            <v>317501</v>
          </cell>
        </row>
        <row r="173">
          <cell r="E173" t="str">
            <v>道路及橋樑工程</v>
          </cell>
          <cell r="F173">
            <v>216664982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216664982</v>
          </cell>
          <cell r="L173">
            <v>119295000</v>
          </cell>
          <cell r="O173">
            <v>30363419</v>
          </cell>
          <cell r="P173">
            <v>101947114</v>
          </cell>
          <cell r="Q173">
            <v>0</v>
          </cell>
          <cell r="R173">
            <v>0</v>
          </cell>
          <cell r="S173">
            <v>17347886</v>
          </cell>
          <cell r="T173">
            <v>28559</v>
          </cell>
        </row>
        <row r="176">
          <cell r="E176" t="str">
            <v>0300</v>
          </cell>
        </row>
        <row r="177">
          <cell r="E177" t="str">
            <v>設備及投資</v>
          </cell>
          <cell r="F177">
            <v>216664982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216664982</v>
          </cell>
          <cell r="L177">
            <v>119295000</v>
          </cell>
          <cell r="O177">
            <v>30363419</v>
          </cell>
          <cell r="P177">
            <v>101947114</v>
          </cell>
          <cell r="Q177">
            <v>0</v>
          </cell>
          <cell r="R177">
            <v>0</v>
          </cell>
          <cell r="S177">
            <v>17347886</v>
          </cell>
          <cell r="T177">
            <v>28559</v>
          </cell>
        </row>
        <row r="180">
          <cell r="E180">
            <v>317600</v>
          </cell>
        </row>
        <row r="181">
          <cell r="E181" t="str">
            <v>環境衛生及河川工程</v>
          </cell>
          <cell r="F181">
            <v>334719650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334719650</v>
          </cell>
          <cell r="L181">
            <v>189110000</v>
          </cell>
          <cell r="O181">
            <v>45738159</v>
          </cell>
          <cell r="P181">
            <v>170097218</v>
          </cell>
          <cell r="Q181">
            <v>0</v>
          </cell>
          <cell r="R181">
            <v>0</v>
          </cell>
          <cell r="S181">
            <v>19012782</v>
          </cell>
          <cell r="T181">
            <v>6000</v>
          </cell>
        </row>
        <row r="184">
          <cell r="E184">
            <v>317604</v>
          </cell>
        </row>
        <row r="185">
          <cell r="E185" t="str">
            <v>水土保持工程</v>
          </cell>
          <cell r="F185">
            <v>334719650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334719650</v>
          </cell>
          <cell r="L185">
            <v>189110000</v>
          </cell>
          <cell r="O185">
            <v>45738159</v>
          </cell>
          <cell r="P185">
            <v>170097218</v>
          </cell>
          <cell r="Q185">
            <v>0</v>
          </cell>
          <cell r="R185">
            <v>0</v>
          </cell>
          <cell r="S185">
            <v>19012782</v>
          </cell>
          <cell r="T185">
            <v>6000</v>
          </cell>
        </row>
        <row r="188">
          <cell r="E188" t="str">
            <v>0300</v>
          </cell>
        </row>
        <row r="189">
          <cell r="E189" t="str">
            <v>設備及投資</v>
          </cell>
          <cell r="F189">
            <v>334719650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334719650</v>
          </cell>
          <cell r="L189">
            <v>189110000</v>
          </cell>
          <cell r="O189">
            <v>45738159</v>
          </cell>
          <cell r="P189">
            <v>170097218</v>
          </cell>
          <cell r="Q189">
            <v>0</v>
          </cell>
          <cell r="R189">
            <v>0</v>
          </cell>
          <cell r="S189">
            <v>19012782</v>
          </cell>
          <cell r="T189">
            <v>6000</v>
          </cell>
        </row>
        <row r="192">
          <cell r="E192">
            <v>317700</v>
          </cell>
        </row>
        <row r="193">
          <cell r="F193">
            <v>143000000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143000000</v>
          </cell>
          <cell r="L193">
            <v>64980000</v>
          </cell>
          <cell r="O193">
            <v>10480932</v>
          </cell>
          <cell r="P193">
            <v>42039712</v>
          </cell>
          <cell r="Q193">
            <v>0</v>
          </cell>
          <cell r="R193">
            <v>0</v>
          </cell>
          <cell r="S193">
            <v>22940288</v>
          </cell>
          <cell r="T193">
            <v>4000</v>
          </cell>
        </row>
        <row r="196">
          <cell r="E196">
            <v>317704</v>
          </cell>
        </row>
        <row r="197">
          <cell r="E197" t="str">
            <v>山坡地遊憩設施工程</v>
          </cell>
          <cell r="F197">
            <v>143000000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143000000</v>
          </cell>
          <cell r="L197">
            <v>64980000</v>
          </cell>
          <cell r="O197">
            <v>10480932</v>
          </cell>
          <cell r="P197">
            <v>42039712</v>
          </cell>
          <cell r="Q197">
            <v>0</v>
          </cell>
          <cell r="R197">
            <v>0</v>
          </cell>
          <cell r="S197">
            <v>22940288</v>
          </cell>
          <cell r="T197">
            <v>4000</v>
          </cell>
        </row>
        <row r="200">
          <cell r="E200" t="str">
            <v>0300</v>
          </cell>
        </row>
        <row r="201">
          <cell r="E201" t="str">
            <v>設備及投資</v>
          </cell>
          <cell r="F201">
            <v>143000000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143000000</v>
          </cell>
          <cell r="L201">
            <v>64980000</v>
          </cell>
          <cell r="O201">
            <v>10480932</v>
          </cell>
          <cell r="P201">
            <v>42039712</v>
          </cell>
          <cell r="Q201">
            <v>0</v>
          </cell>
          <cell r="R201">
            <v>0</v>
          </cell>
          <cell r="S201">
            <v>22940288</v>
          </cell>
          <cell r="T201">
            <v>4000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8">
          <cell r="E208" t="str">
            <v>313902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3">
          <cell r="F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7">
          <cell r="F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21"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</row>
        <row r="225"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</row>
        <row r="233">
          <cell r="F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9">
          <cell r="E239" t="str">
            <v>425001</v>
          </cell>
        </row>
        <row r="240">
          <cell r="B240" t="str">
            <v>005</v>
          </cell>
          <cell r="E240" t="str">
            <v>災害準備金</v>
          </cell>
          <cell r="F240">
            <v>121593626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121593626</v>
          </cell>
          <cell r="L240">
            <v>66360</v>
          </cell>
          <cell r="O240">
            <v>51800</v>
          </cell>
          <cell r="P240">
            <v>51800</v>
          </cell>
          <cell r="Q240">
            <v>0</v>
          </cell>
          <cell r="R240">
            <v>0</v>
          </cell>
          <cell r="S240">
            <v>14560</v>
          </cell>
          <cell r="T240">
            <v>0</v>
          </cell>
        </row>
        <row r="243">
          <cell r="E243" t="str">
            <v>0200</v>
          </cell>
        </row>
        <row r="244">
          <cell r="E244" t="str">
            <v>業務費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</row>
        <row r="247">
          <cell r="E247" t="str">
            <v>0400</v>
          </cell>
        </row>
        <row r="248">
          <cell r="E248" t="str">
            <v>獎補助及損失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</row>
        <row r="251">
          <cell r="E251" t="str">
            <v>0300</v>
          </cell>
        </row>
        <row r="252">
          <cell r="E252" t="str">
            <v>設備及投資</v>
          </cell>
          <cell r="F252">
            <v>121593626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121593626</v>
          </cell>
          <cell r="L252">
            <v>66360</v>
          </cell>
          <cell r="O252">
            <v>51800</v>
          </cell>
          <cell r="P252">
            <v>51800</v>
          </cell>
          <cell r="Q252">
            <v>0</v>
          </cell>
          <cell r="R252">
            <v>0</v>
          </cell>
          <cell r="S252">
            <v>14560</v>
          </cell>
        </row>
        <row r="255">
          <cell r="E255" t="str">
            <v>614201</v>
          </cell>
        </row>
        <row r="256">
          <cell r="E256" t="str">
            <v>公務人員退休及撫卹給付</v>
          </cell>
          <cell r="F256">
            <v>710488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710488</v>
          </cell>
          <cell r="L256">
            <v>710488</v>
          </cell>
          <cell r="O256">
            <v>0</v>
          </cell>
          <cell r="P256">
            <v>710488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</row>
        <row r="259">
          <cell r="E259" t="str">
            <v>0100</v>
          </cell>
        </row>
        <row r="260">
          <cell r="E260" t="str">
            <v>人事費</v>
          </cell>
          <cell r="F260">
            <v>698488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698488</v>
          </cell>
          <cell r="L260">
            <v>698488</v>
          </cell>
          <cell r="O260">
            <v>0</v>
          </cell>
          <cell r="P260">
            <v>698488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</row>
        <row r="263">
          <cell r="E263" t="str">
            <v>0400</v>
          </cell>
        </row>
        <row r="264">
          <cell r="E264" t="str">
            <v>獎補助及損失</v>
          </cell>
          <cell r="F264">
            <v>12000</v>
          </cell>
          <cell r="K264">
            <v>12000</v>
          </cell>
          <cell r="L264">
            <v>12000</v>
          </cell>
          <cell r="O264">
            <v>0</v>
          </cell>
          <cell r="P264">
            <v>12000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</row>
        <row r="267">
          <cell r="E267" t="str">
            <v>914301</v>
          </cell>
        </row>
        <row r="268">
          <cell r="E268" t="str">
            <v>公務人員福利互助補助</v>
          </cell>
          <cell r="F268">
            <v>1905480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1905480</v>
          </cell>
          <cell r="L268">
            <v>1905480</v>
          </cell>
          <cell r="P268">
            <v>1905480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</row>
        <row r="271">
          <cell r="E271" t="str">
            <v>0100</v>
          </cell>
        </row>
        <row r="272">
          <cell r="E272" t="str">
            <v>人事費</v>
          </cell>
          <cell r="F272">
            <v>1666645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1666645</v>
          </cell>
          <cell r="L272">
            <v>1666645</v>
          </cell>
          <cell r="O272">
            <v>372850</v>
          </cell>
          <cell r="P272">
            <v>1666645</v>
          </cell>
          <cell r="Q272">
            <v>0</v>
          </cell>
          <cell r="R272">
            <v>0</v>
          </cell>
          <cell r="S272">
            <v>0</v>
          </cell>
        </row>
        <row r="275">
          <cell r="E275" t="str">
            <v>0200</v>
          </cell>
        </row>
        <row r="276">
          <cell r="E276" t="str">
            <v>業務費</v>
          </cell>
          <cell r="F276">
            <v>238835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238835</v>
          </cell>
          <cell r="L276">
            <v>238835</v>
          </cell>
          <cell r="O276">
            <v>16000</v>
          </cell>
          <cell r="P276">
            <v>238835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</row>
        <row r="279">
          <cell r="E279" t="str">
            <v>0400</v>
          </cell>
        </row>
        <row r="280">
          <cell r="E280" t="str">
            <v>獎補助及損失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8"/>
  <sheetViews>
    <sheetView workbookViewId="0" topLeftCell="A1">
      <selection activeCell="G13" sqref="G13"/>
    </sheetView>
  </sheetViews>
  <sheetFormatPr defaultColWidth="8.796875" defaultRowHeight="15"/>
  <cols>
    <col min="1" max="1" width="25" style="0" customWidth="1"/>
    <col min="2" max="2" width="16" style="116" customWidth="1"/>
    <col min="3" max="3" width="25" style="117" customWidth="1"/>
    <col min="4" max="4" width="15.69921875" style="116" customWidth="1"/>
  </cols>
  <sheetData>
    <row r="2" spans="1:4" s="124" customFormat="1" ht="19.5">
      <c r="A2" s="121"/>
      <c r="B2" s="122"/>
      <c r="C2" s="123"/>
      <c r="D2" s="122"/>
    </row>
    <row r="3" spans="1:4" s="124" customFormat="1" ht="27.75">
      <c r="A3" s="238" t="s">
        <v>119</v>
      </c>
      <c r="B3" s="238"/>
      <c r="C3" s="238"/>
      <c r="D3" s="238"/>
    </row>
    <row r="4" spans="1:4" s="125" customFormat="1" ht="27.75">
      <c r="A4" s="105" t="s">
        <v>18</v>
      </c>
      <c r="B4" s="106"/>
      <c r="C4" s="106"/>
      <c r="D4" s="106"/>
    </row>
    <row r="5" spans="1:4" s="124" customFormat="1" ht="16.5" customHeight="1" thickBot="1">
      <c r="A5" s="237" t="s">
        <v>195</v>
      </c>
      <c r="B5" s="108"/>
      <c r="C5" s="108"/>
      <c r="D5" s="108"/>
    </row>
    <row r="6" spans="1:4" s="124" customFormat="1" ht="18" customHeight="1">
      <c r="A6" s="126" t="s">
        <v>19</v>
      </c>
      <c r="B6" s="127" t="s">
        <v>20</v>
      </c>
      <c r="C6" s="128" t="s">
        <v>21</v>
      </c>
      <c r="D6" s="127" t="s">
        <v>22</v>
      </c>
    </row>
    <row r="7" spans="1:4" s="124" customFormat="1" ht="18" customHeight="1">
      <c r="A7" s="129" t="s">
        <v>23</v>
      </c>
      <c r="B7" s="130">
        <v>0</v>
      </c>
      <c r="C7" s="131" t="s">
        <v>37</v>
      </c>
      <c r="D7" s="130">
        <v>0</v>
      </c>
    </row>
    <row r="8" spans="1:4" s="124" customFormat="1" ht="18" customHeight="1">
      <c r="A8" s="129" t="s">
        <v>24</v>
      </c>
      <c r="B8" s="130">
        <v>0</v>
      </c>
      <c r="C8" s="132" t="s">
        <v>25</v>
      </c>
      <c r="D8" s="130">
        <v>4405515</v>
      </c>
    </row>
    <row r="9" spans="1:4" s="124" customFormat="1" ht="18" customHeight="1">
      <c r="A9" s="129" t="s">
        <v>120</v>
      </c>
      <c r="B9" s="130">
        <v>4405515</v>
      </c>
      <c r="C9" s="133" t="s">
        <v>26</v>
      </c>
      <c r="D9" s="130">
        <v>0</v>
      </c>
    </row>
    <row r="10" spans="1:4" s="124" customFormat="1" ht="18" customHeight="1">
      <c r="A10" s="129" t="s">
        <v>27</v>
      </c>
      <c r="B10" s="130">
        <v>10771153</v>
      </c>
      <c r="C10" s="133" t="s">
        <v>121</v>
      </c>
      <c r="D10" s="130">
        <v>6497854</v>
      </c>
    </row>
    <row r="11" spans="1:4" s="124" customFormat="1" ht="18" customHeight="1">
      <c r="A11" s="129" t="s">
        <v>29</v>
      </c>
      <c r="B11" s="130">
        <v>24864000</v>
      </c>
      <c r="C11" s="133" t="s">
        <v>28</v>
      </c>
      <c r="D11" s="130">
        <v>35635153</v>
      </c>
    </row>
    <row r="12" spans="1:4" s="124" customFormat="1" ht="18" customHeight="1">
      <c r="A12" s="129" t="s">
        <v>31</v>
      </c>
      <c r="B12" s="130">
        <v>38475836</v>
      </c>
      <c r="C12" s="134" t="s">
        <v>30</v>
      </c>
      <c r="D12" s="130">
        <v>31977982</v>
      </c>
    </row>
    <row r="13" spans="1:4" s="124" customFormat="1" ht="18" customHeight="1">
      <c r="A13" s="129" t="s">
        <v>33</v>
      </c>
      <c r="B13" s="130">
        <v>899642</v>
      </c>
      <c r="C13" s="135" t="s">
        <v>32</v>
      </c>
      <c r="D13" s="130">
        <v>899642</v>
      </c>
    </row>
    <row r="14" spans="1:4" s="124" customFormat="1" ht="18" customHeight="1">
      <c r="A14" s="129"/>
      <c r="B14" s="136"/>
      <c r="C14" s="137"/>
      <c r="D14" s="138"/>
    </row>
    <row r="15" spans="1:4" s="124" customFormat="1" ht="18" customHeight="1">
      <c r="A15" s="129"/>
      <c r="B15" s="139"/>
      <c r="C15" s="140"/>
      <c r="D15" s="139"/>
    </row>
    <row r="16" spans="1:4" s="124" customFormat="1" ht="18" customHeight="1">
      <c r="A16" s="141"/>
      <c r="B16" s="139"/>
      <c r="C16" s="131"/>
      <c r="D16" s="139"/>
    </row>
    <row r="17" spans="1:4" s="124" customFormat="1" ht="18" customHeight="1">
      <c r="A17" s="141"/>
      <c r="B17" s="139"/>
      <c r="C17" s="131"/>
      <c r="D17" s="139"/>
    </row>
    <row r="18" spans="1:4" s="124" customFormat="1" ht="18" customHeight="1">
      <c r="A18" s="141"/>
      <c r="B18" s="139"/>
      <c r="C18" s="131"/>
      <c r="D18" s="139"/>
    </row>
    <row r="19" spans="1:4" s="124" customFormat="1" ht="18" customHeight="1">
      <c r="A19" s="141"/>
      <c r="B19" s="139"/>
      <c r="C19" s="131"/>
      <c r="D19" s="139"/>
    </row>
    <row r="20" spans="1:4" s="124" customFormat="1" ht="18" customHeight="1">
      <c r="A20" s="141"/>
      <c r="B20" s="139"/>
      <c r="C20" s="131"/>
      <c r="D20" s="139"/>
    </row>
    <row r="21" spans="1:4" s="124" customFormat="1" ht="18" customHeight="1">
      <c r="A21" s="141"/>
      <c r="B21" s="139"/>
      <c r="C21" s="131"/>
      <c r="D21" s="139"/>
    </row>
    <row r="22" spans="1:4" s="124" customFormat="1" ht="18" customHeight="1">
      <c r="A22" s="141"/>
      <c r="B22" s="139"/>
      <c r="C22" s="131"/>
      <c r="D22" s="139"/>
    </row>
    <row r="23" spans="1:4" s="124" customFormat="1" ht="18" customHeight="1">
      <c r="A23" s="141"/>
      <c r="B23" s="139"/>
      <c r="C23" s="131"/>
      <c r="D23" s="139"/>
    </row>
    <row r="24" spans="1:4" s="124" customFormat="1" ht="18" customHeight="1">
      <c r="A24" s="141"/>
      <c r="B24" s="139"/>
      <c r="C24" s="131"/>
      <c r="D24" s="139"/>
    </row>
    <row r="25" spans="1:4" s="124" customFormat="1" ht="18" customHeight="1">
      <c r="A25" s="141"/>
      <c r="B25" s="139"/>
      <c r="C25" s="131"/>
      <c r="D25" s="139"/>
    </row>
    <row r="26" spans="1:4" s="124" customFormat="1" ht="18" customHeight="1">
      <c r="A26" s="141"/>
      <c r="B26" s="139"/>
      <c r="C26" s="131"/>
      <c r="D26" s="139"/>
    </row>
    <row r="27" spans="1:4" s="124" customFormat="1" ht="18" customHeight="1">
      <c r="A27" s="141"/>
      <c r="B27" s="139"/>
      <c r="C27" s="131"/>
      <c r="D27" s="139"/>
    </row>
    <row r="28" spans="1:4" s="124" customFormat="1" ht="18" customHeight="1">
      <c r="A28" s="141"/>
      <c r="B28" s="139"/>
      <c r="C28" s="131"/>
      <c r="D28" s="139"/>
    </row>
    <row r="29" spans="1:4" s="124" customFormat="1" ht="18" customHeight="1">
      <c r="A29" s="141"/>
      <c r="B29" s="139"/>
      <c r="C29" s="131"/>
      <c r="D29" s="139"/>
    </row>
    <row r="30" spans="1:4" s="124" customFormat="1" ht="18" customHeight="1">
      <c r="A30" s="141"/>
      <c r="B30" s="139"/>
      <c r="C30" s="131"/>
      <c r="D30" s="139"/>
    </row>
    <row r="31" spans="1:4" s="124" customFormat="1" ht="18" customHeight="1">
      <c r="A31" s="141"/>
      <c r="B31" s="139"/>
      <c r="C31" s="131"/>
      <c r="D31" s="139"/>
    </row>
    <row r="32" spans="1:4" s="124" customFormat="1" ht="18" customHeight="1">
      <c r="A32" s="141"/>
      <c r="B32" s="139"/>
      <c r="C32" s="131"/>
      <c r="D32" s="139"/>
    </row>
    <row r="33" spans="1:4" s="124" customFormat="1" ht="18" customHeight="1">
      <c r="A33" s="141"/>
      <c r="B33" s="139"/>
      <c r="C33" s="131"/>
      <c r="D33" s="139"/>
    </row>
    <row r="34" spans="1:4" s="124" customFormat="1" ht="18" customHeight="1" thickBot="1">
      <c r="A34" s="142" t="s">
        <v>34</v>
      </c>
      <c r="B34" s="104">
        <v>79416146</v>
      </c>
      <c r="C34" s="143" t="s">
        <v>34</v>
      </c>
      <c r="D34" s="104">
        <v>79416146</v>
      </c>
    </row>
    <row r="35" spans="1:4" ht="19.5">
      <c r="A35" s="109" t="s">
        <v>193</v>
      </c>
      <c r="B35" s="110"/>
      <c r="C35" s="110"/>
      <c r="D35" s="111"/>
    </row>
    <row r="36" spans="1:4" ht="17.25" thickBot="1">
      <c r="A36" s="112" t="s">
        <v>194</v>
      </c>
      <c r="B36" s="113"/>
      <c r="C36" s="114"/>
      <c r="D36" s="115"/>
    </row>
    <row r="38" spans="1:4" ht="19.5" customHeight="1">
      <c r="A38" s="239" t="s">
        <v>152</v>
      </c>
      <c r="B38" s="239"/>
      <c r="C38" s="239"/>
      <c r="D38" s="239"/>
    </row>
  </sheetData>
  <mergeCells count="2">
    <mergeCell ref="A3:D3"/>
    <mergeCell ref="A38:D38"/>
  </mergeCells>
  <printOptions/>
  <pageMargins left="0.65" right="0.22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45" sqref="A45"/>
    </sheetView>
  </sheetViews>
  <sheetFormatPr defaultColWidth="8.796875" defaultRowHeight="15"/>
  <cols>
    <col min="1" max="1" width="31.19921875" style="0" customWidth="1"/>
    <col min="2" max="2" width="18.69921875" style="116" customWidth="1"/>
    <col min="3" max="3" width="30.8984375" style="117" customWidth="1"/>
    <col min="4" max="4" width="18.09765625" style="116" customWidth="1"/>
    <col min="5" max="5" width="17.09765625" style="0" customWidth="1"/>
  </cols>
  <sheetData>
    <row r="1" spans="1:4" s="124" customFormat="1" ht="30">
      <c r="A1" s="240" t="str">
        <f>'[3]歲入平衡表(輸出)'!A3</f>
        <v>臺北市政府工務局大地工程處</v>
      </c>
      <c r="B1" s="240"/>
      <c r="C1" s="240"/>
      <c r="D1" s="240"/>
    </row>
    <row r="2" spans="1:4" s="144" customFormat="1" ht="27.75">
      <c r="A2" s="105" t="s">
        <v>35</v>
      </c>
      <c r="B2" s="106"/>
      <c r="C2" s="106"/>
      <c r="D2" s="106"/>
    </row>
    <row r="3" spans="1:4" s="145" customFormat="1" ht="20.25" thickBot="1">
      <c r="A3" s="107" t="str">
        <f>'歲入平衡表'!A5</f>
        <v>中華民國102年11月30日</v>
      </c>
      <c r="B3" s="108"/>
      <c r="C3" s="108"/>
      <c r="D3" s="108"/>
    </row>
    <row r="4" spans="1:4" s="145" customFormat="1" ht="19.5">
      <c r="A4" s="126" t="s">
        <v>19</v>
      </c>
      <c r="B4" s="127" t="s">
        <v>20</v>
      </c>
      <c r="C4" s="146" t="s">
        <v>36</v>
      </c>
      <c r="D4" s="127" t="s">
        <v>22</v>
      </c>
    </row>
    <row r="5" spans="1:5" s="124" customFormat="1" ht="19.5">
      <c r="A5" s="129" t="s">
        <v>72</v>
      </c>
      <c r="B5" s="147">
        <v>190061306</v>
      </c>
      <c r="C5" s="148" t="s">
        <v>37</v>
      </c>
      <c r="D5" s="149">
        <v>178238767</v>
      </c>
      <c r="E5" s="150"/>
    </row>
    <row r="6" spans="1:5" s="124" customFormat="1" ht="18.75" customHeight="1">
      <c r="A6" s="151" t="s">
        <v>73</v>
      </c>
      <c r="B6" s="147">
        <v>4133830</v>
      </c>
      <c r="C6" s="148" t="s">
        <v>38</v>
      </c>
      <c r="D6" s="149">
        <v>17360529</v>
      </c>
      <c r="E6" s="150"/>
    </row>
    <row r="7" spans="1:5" s="124" customFormat="1" ht="60" customHeight="1">
      <c r="A7" s="152" t="s">
        <v>74</v>
      </c>
      <c r="B7" s="147">
        <v>1244152</v>
      </c>
      <c r="C7" s="148" t="s">
        <v>39</v>
      </c>
      <c r="D7" s="149">
        <v>0</v>
      </c>
      <c r="E7" s="153"/>
    </row>
    <row r="8" spans="1:5" s="124" customFormat="1" ht="17.25" customHeight="1">
      <c r="A8" s="151" t="s">
        <v>40</v>
      </c>
      <c r="B8" s="147">
        <v>77263867</v>
      </c>
      <c r="C8" s="148" t="s">
        <v>41</v>
      </c>
      <c r="D8" s="149">
        <v>3892542</v>
      </c>
      <c r="E8" s="150"/>
    </row>
    <row r="9" spans="1:5" s="124" customFormat="1" ht="17.25" customHeight="1">
      <c r="A9" s="129" t="s">
        <v>42</v>
      </c>
      <c r="B9" s="147">
        <v>13735289</v>
      </c>
      <c r="C9" s="154" t="s">
        <v>75</v>
      </c>
      <c r="D9" s="149">
        <v>0</v>
      </c>
      <c r="E9" s="150"/>
    </row>
    <row r="10" spans="1:4" s="124" customFormat="1" ht="17.25" customHeight="1">
      <c r="A10" s="129" t="s">
        <v>43</v>
      </c>
      <c r="B10" s="147">
        <v>100000</v>
      </c>
      <c r="C10" s="155" t="s">
        <v>44</v>
      </c>
      <c r="D10" s="149">
        <v>0</v>
      </c>
    </row>
    <row r="11" spans="1:4" s="124" customFormat="1" ht="17.25" customHeight="1">
      <c r="A11" s="129" t="s">
        <v>45</v>
      </c>
      <c r="B11" s="147">
        <v>0</v>
      </c>
      <c r="C11" s="155" t="s">
        <v>46</v>
      </c>
      <c r="D11" s="149">
        <v>100000</v>
      </c>
    </row>
    <row r="12" spans="1:5" s="124" customFormat="1" ht="18" customHeight="1">
      <c r="A12" s="129" t="s">
        <v>47</v>
      </c>
      <c r="B12" s="147">
        <v>1292825</v>
      </c>
      <c r="C12" s="156" t="s">
        <v>48</v>
      </c>
      <c r="D12" s="149">
        <v>501648895</v>
      </c>
      <c r="E12" s="157"/>
    </row>
    <row r="13" spans="1:5" s="124" customFormat="1" ht="17.25" customHeight="1">
      <c r="A13" s="129" t="s">
        <v>49</v>
      </c>
      <c r="B13" s="147">
        <v>0</v>
      </c>
      <c r="C13" s="155" t="s">
        <v>50</v>
      </c>
      <c r="D13" s="149">
        <v>595314328</v>
      </c>
      <c r="E13" s="158"/>
    </row>
    <row r="14" spans="1:4" s="124" customFormat="1" ht="18" customHeight="1">
      <c r="A14" s="129" t="s">
        <v>51</v>
      </c>
      <c r="B14" s="147">
        <v>4857052</v>
      </c>
      <c r="C14" s="155" t="s">
        <v>66</v>
      </c>
      <c r="D14" s="149">
        <v>13795289</v>
      </c>
    </row>
    <row r="15" spans="1:5" s="124" customFormat="1" ht="19.5">
      <c r="A15" s="129" t="s">
        <v>155</v>
      </c>
      <c r="B15" s="147">
        <v>0</v>
      </c>
      <c r="C15" s="155" t="s">
        <v>52</v>
      </c>
      <c r="D15" s="149">
        <v>0</v>
      </c>
      <c r="E15" s="158"/>
    </row>
    <row r="16" spans="1:4" s="124" customFormat="1" ht="19.5">
      <c r="A16" s="129" t="s">
        <v>54</v>
      </c>
      <c r="B16" s="147">
        <v>0</v>
      </c>
      <c r="C16" s="155" t="s">
        <v>53</v>
      </c>
      <c r="D16" s="149">
        <v>0</v>
      </c>
    </row>
    <row r="17" spans="1:5" s="124" customFormat="1" ht="19.5">
      <c r="A17" s="129" t="s">
        <v>56</v>
      </c>
      <c r="B17" s="147">
        <v>4556362</v>
      </c>
      <c r="C17" s="155" t="s">
        <v>55</v>
      </c>
      <c r="D17" s="149">
        <v>0</v>
      </c>
      <c r="E17" s="158"/>
    </row>
    <row r="18" spans="1:5" s="124" customFormat="1" ht="19.5">
      <c r="A18" s="129" t="s">
        <v>58</v>
      </c>
      <c r="B18" s="147">
        <v>501648895</v>
      </c>
      <c r="C18" s="155" t="s">
        <v>57</v>
      </c>
      <c r="D18" s="149">
        <v>0</v>
      </c>
      <c r="E18" s="158"/>
    </row>
    <row r="19" spans="1:5" s="124" customFormat="1" ht="19.5">
      <c r="A19" s="129" t="s">
        <v>59</v>
      </c>
      <c r="B19" s="147">
        <v>29367860</v>
      </c>
      <c r="C19" s="159" t="s">
        <v>156</v>
      </c>
      <c r="D19" s="149">
        <v>29367860</v>
      </c>
      <c r="E19" s="158"/>
    </row>
    <row r="20" spans="1:4" s="124" customFormat="1" ht="19.5">
      <c r="A20" s="129" t="s">
        <v>60</v>
      </c>
      <c r="B20" s="147">
        <v>511456772</v>
      </c>
      <c r="C20" s="159"/>
      <c r="D20" s="160"/>
    </row>
    <row r="21" spans="1:5" s="124" customFormat="1" ht="19.5">
      <c r="A21" s="162" t="s">
        <v>61</v>
      </c>
      <c r="B21" s="147">
        <v>40120442</v>
      </c>
      <c r="C21" s="161"/>
      <c r="D21" s="160"/>
      <c r="E21" s="158"/>
    </row>
    <row r="22" spans="1:4" s="124" customFormat="1" ht="19.5">
      <c r="A22" s="164" t="s">
        <v>62</v>
      </c>
      <c r="B22" s="147">
        <v>12952598</v>
      </c>
      <c r="C22" s="163"/>
      <c r="D22" s="160"/>
    </row>
    <row r="23" spans="1:4" s="124" customFormat="1" ht="19.5">
      <c r="A23" s="164" t="s">
        <v>63</v>
      </c>
      <c r="B23" s="147">
        <v>31328133</v>
      </c>
      <c r="C23" s="165"/>
      <c r="D23" s="166"/>
    </row>
    <row r="24" spans="1:4" s="124" customFormat="1" ht="21.75" customHeight="1">
      <c r="A24" s="164" t="s">
        <v>76</v>
      </c>
      <c r="B24" s="147">
        <v>23845915</v>
      </c>
      <c r="C24" s="165"/>
      <c r="D24" s="166"/>
    </row>
    <row r="25" spans="1:4" s="124" customFormat="1" ht="19.5">
      <c r="A25" s="164" t="s">
        <v>64</v>
      </c>
      <c r="B25" s="147">
        <v>17787883</v>
      </c>
      <c r="C25" s="167"/>
      <c r="D25" s="166"/>
    </row>
    <row r="26" spans="1:4" s="124" customFormat="1" ht="19.5">
      <c r="A26" s="168" t="s">
        <v>157</v>
      </c>
      <c r="B26" s="147">
        <v>24424435</v>
      </c>
      <c r="C26" s="167"/>
      <c r="D26" s="166"/>
    </row>
    <row r="27" spans="1:4" s="124" customFormat="1" ht="19.5">
      <c r="A27" s="169" t="s">
        <v>158</v>
      </c>
      <c r="B27" s="147">
        <v>12185864</v>
      </c>
      <c r="C27" s="167"/>
      <c r="D27" s="166"/>
    </row>
    <row r="28" spans="1:4" s="124" customFormat="1" ht="19.5">
      <c r="A28" s="164" t="s">
        <v>159</v>
      </c>
      <c r="B28" s="147">
        <v>29197827</v>
      </c>
      <c r="C28" s="167"/>
      <c r="D28" s="166"/>
    </row>
    <row r="29" spans="1:4" s="124" customFormat="1" ht="19.5" customHeight="1">
      <c r="A29" s="230" t="s">
        <v>160</v>
      </c>
      <c r="B29" s="147">
        <v>0</v>
      </c>
      <c r="C29" s="170"/>
      <c r="D29" s="166"/>
    </row>
    <row r="30" spans="1:4" s="124" customFormat="1" ht="17.25" customHeight="1">
      <c r="A30" s="230" t="s">
        <v>161</v>
      </c>
      <c r="B30" s="147">
        <v>0</v>
      </c>
      <c r="C30" s="167"/>
      <c r="D30" s="166"/>
    </row>
    <row r="31" spans="1:4" s="124" customFormat="1" ht="19.5">
      <c r="A31" s="230" t="s">
        <v>162</v>
      </c>
      <c r="B31" s="147">
        <v>0</v>
      </c>
      <c r="C31" s="167"/>
      <c r="D31" s="166"/>
    </row>
    <row r="32" spans="1:4" s="124" customFormat="1" ht="19.5">
      <c r="A32" s="230" t="s">
        <v>163</v>
      </c>
      <c r="B32" s="147">
        <v>2069190</v>
      </c>
      <c r="C32" s="167"/>
      <c r="D32" s="166"/>
    </row>
    <row r="33" spans="1:4" s="124" customFormat="1" ht="19.5">
      <c r="A33" s="162" t="s">
        <v>164</v>
      </c>
      <c r="B33" s="147">
        <v>792673</v>
      </c>
      <c r="C33" s="167"/>
      <c r="D33" s="166"/>
    </row>
    <row r="34" spans="1:4" s="124" customFormat="1" ht="17.25" customHeight="1">
      <c r="A34" s="164" t="s">
        <v>165</v>
      </c>
      <c r="B34" s="147">
        <v>101947114</v>
      </c>
      <c r="C34" s="155"/>
      <c r="D34" s="160"/>
    </row>
    <row r="35" spans="1:4" s="124" customFormat="1" ht="18" customHeight="1">
      <c r="A35" s="164" t="s">
        <v>166</v>
      </c>
      <c r="B35" s="147">
        <v>170097218</v>
      </c>
      <c r="C35" s="167"/>
      <c r="D35" s="166"/>
    </row>
    <row r="36" spans="1:4" s="124" customFormat="1" ht="15.75" customHeight="1">
      <c r="A36" s="231" t="s">
        <v>77</v>
      </c>
      <c r="B36" s="147">
        <v>42039712</v>
      </c>
      <c r="C36" s="167"/>
      <c r="D36" s="166"/>
    </row>
    <row r="37" spans="1:4" s="124" customFormat="1" ht="18" customHeight="1">
      <c r="A37" s="230" t="s">
        <v>167</v>
      </c>
      <c r="B37" s="147">
        <v>710488</v>
      </c>
      <c r="C37" s="167"/>
      <c r="D37" s="166"/>
    </row>
    <row r="38" spans="1:4" s="124" customFormat="1" ht="16.5" customHeight="1">
      <c r="A38" s="230" t="s">
        <v>168</v>
      </c>
      <c r="B38" s="147">
        <v>1905480</v>
      </c>
      <c r="C38" s="167"/>
      <c r="D38" s="166"/>
    </row>
    <row r="39" spans="1:4" s="124" customFormat="1" ht="18" customHeight="1">
      <c r="A39" s="230" t="s">
        <v>169</v>
      </c>
      <c r="B39" s="147">
        <v>0</v>
      </c>
      <c r="C39" s="167"/>
      <c r="D39" s="166"/>
    </row>
    <row r="40" spans="1:4" s="124" customFormat="1" ht="18" customHeight="1">
      <c r="A40" s="164" t="s">
        <v>170</v>
      </c>
      <c r="B40" s="147">
        <v>51800</v>
      </c>
      <c r="C40" s="167"/>
      <c r="D40" s="166"/>
    </row>
    <row r="41" spans="1:4" s="124" customFormat="1" ht="18" customHeight="1" thickBot="1">
      <c r="A41" s="232" t="s">
        <v>34</v>
      </c>
      <c r="B41" s="233">
        <v>1339718210</v>
      </c>
      <c r="C41" s="234" t="s">
        <v>34</v>
      </c>
      <c r="D41" s="233">
        <v>1339718210</v>
      </c>
    </row>
    <row r="42" spans="1:5" s="124" customFormat="1" ht="18" customHeight="1">
      <c r="A42" s="109" t="s">
        <v>196</v>
      </c>
      <c r="B42" s="235"/>
      <c r="C42" s="235"/>
      <c r="D42" s="236"/>
      <c r="E42" s="158"/>
    </row>
    <row r="43" spans="1:4" s="124" customFormat="1" ht="20.25" thickBot="1">
      <c r="A43" s="118" t="s">
        <v>197</v>
      </c>
      <c r="B43" s="119"/>
      <c r="C43" s="119"/>
      <c r="D43" s="120"/>
    </row>
    <row r="44" spans="1:4" s="124" customFormat="1" ht="19.5">
      <c r="A44" s="229"/>
      <c r="B44" s="229"/>
      <c r="C44" s="229"/>
      <c r="D44" s="229"/>
    </row>
    <row r="45" spans="3:5" s="124" customFormat="1" ht="19.5">
      <c r="C45" s="158"/>
      <c r="D45" s="172"/>
      <c r="E45" s="171"/>
    </row>
    <row r="46" spans="2:4" s="124" customFormat="1" ht="19.5">
      <c r="B46" s="122"/>
      <c r="C46" s="123"/>
      <c r="D46" s="122"/>
    </row>
    <row r="47" spans="2:4" s="124" customFormat="1" ht="19.5">
      <c r="B47" s="122"/>
      <c r="C47" s="123"/>
      <c r="D47" s="173"/>
    </row>
    <row r="48" spans="2:4" s="124" customFormat="1" ht="19.5">
      <c r="B48" s="122"/>
      <c r="C48" s="123"/>
      <c r="D48" s="122"/>
    </row>
    <row r="49" spans="2:4" s="124" customFormat="1" ht="19.5">
      <c r="B49" s="122"/>
      <c r="C49" s="123"/>
      <c r="D49" s="122"/>
    </row>
    <row r="50" spans="2:4" s="124" customFormat="1" ht="19.5">
      <c r="B50" s="122"/>
      <c r="C50" s="123"/>
      <c r="D50" s="122"/>
    </row>
    <row r="51" spans="2:4" s="124" customFormat="1" ht="19.5">
      <c r="B51" s="122"/>
      <c r="C51" s="123"/>
      <c r="D51" s="122"/>
    </row>
    <row r="52" spans="2:4" s="124" customFormat="1" ht="19.5">
      <c r="B52" s="122"/>
      <c r="C52" s="123"/>
      <c r="D52" s="122"/>
    </row>
    <row r="53" spans="2:4" s="124" customFormat="1" ht="19.5">
      <c r="B53" s="122"/>
      <c r="C53" s="123"/>
      <c r="D53" s="122"/>
    </row>
    <row r="54" spans="2:4" s="124" customFormat="1" ht="19.5">
      <c r="B54" s="122"/>
      <c r="C54" s="123"/>
      <c r="D54" s="122"/>
    </row>
    <row r="55" spans="2:4" s="124" customFormat="1" ht="19.5">
      <c r="B55" s="122"/>
      <c r="C55" s="123"/>
      <c r="D55" s="122"/>
    </row>
    <row r="56" spans="2:4" s="124" customFormat="1" ht="19.5">
      <c r="B56" s="122"/>
      <c r="C56" s="123"/>
      <c r="D56" s="122"/>
    </row>
    <row r="57" spans="2:4" s="124" customFormat="1" ht="19.5">
      <c r="B57" s="122"/>
      <c r="C57" s="123"/>
      <c r="D57" s="122"/>
    </row>
    <row r="58" spans="2:4" s="124" customFormat="1" ht="19.5">
      <c r="B58" s="122"/>
      <c r="C58" s="123"/>
      <c r="D58" s="122"/>
    </row>
    <row r="59" spans="2:4" s="124" customFormat="1" ht="19.5">
      <c r="B59" s="122"/>
      <c r="C59" s="123"/>
      <c r="D59" s="122"/>
    </row>
    <row r="60" spans="2:4" s="124" customFormat="1" ht="19.5">
      <c r="B60" s="122"/>
      <c r="C60" s="123"/>
      <c r="D60" s="122"/>
    </row>
    <row r="61" spans="2:4" s="124" customFormat="1" ht="19.5">
      <c r="B61" s="122"/>
      <c r="C61" s="123"/>
      <c r="D61" s="122"/>
    </row>
    <row r="62" spans="2:4" s="124" customFormat="1" ht="19.5">
      <c r="B62" s="122"/>
      <c r="C62" s="123"/>
      <c r="D62" s="122"/>
    </row>
    <row r="63" spans="2:4" s="124" customFormat="1" ht="19.5">
      <c r="B63" s="122"/>
      <c r="C63" s="123"/>
      <c r="D63" s="122"/>
    </row>
    <row r="64" spans="1:4" s="124" customFormat="1" ht="19.5">
      <c r="A64"/>
      <c r="B64" s="116"/>
      <c r="C64" s="117"/>
      <c r="D64" s="116"/>
    </row>
  </sheetData>
  <mergeCells count="1">
    <mergeCell ref="A1:D1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portrait" paperSize="9" scale="86" r:id="rId1"/>
  <headerFooter alignWithMargins="0">
    <oddFooter xml:space="preserve">&amp;L製表&amp;"Times New Roman,標準"                       &amp;"新細明體,標準"覆核&amp;C主辦會計&amp;"Times New Roman,標準"                    &amp;"新細明體,標準"機關長官&amp;"Times New Roman,標準"                              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A4" sqref="A4:A5"/>
    </sheetView>
  </sheetViews>
  <sheetFormatPr defaultColWidth="8.796875" defaultRowHeight="15"/>
  <cols>
    <col min="1" max="1" width="33.59765625" style="205" customWidth="1"/>
    <col min="2" max="2" width="18.69921875" style="205" customWidth="1"/>
    <col min="3" max="3" width="18.8984375" style="205" customWidth="1"/>
    <col min="4" max="4" width="26" style="205" customWidth="1"/>
    <col min="5" max="5" width="15.19921875" style="205" customWidth="1"/>
    <col min="6" max="8" width="13.09765625" style="205" customWidth="1"/>
    <col min="9" max="16384" width="9" style="205" customWidth="1"/>
  </cols>
  <sheetData>
    <row r="1" spans="1:4" ht="17.25" customHeight="1">
      <c r="A1" s="242" t="str">
        <f>'[2]歲入平衡表(輸出)'!A3</f>
        <v>臺北市政府工務局大地工程處</v>
      </c>
      <c r="B1" s="242"/>
      <c r="C1" s="242"/>
      <c r="D1" s="242"/>
    </row>
    <row r="2" spans="1:4" s="171" customFormat="1" ht="17.25" customHeight="1">
      <c r="A2" s="249" t="s">
        <v>122</v>
      </c>
      <c r="B2" s="249"/>
      <c r="C2" s="249"/>
      <c r="D2" s="249"/>
    </row>
    <row r="3" spans="1:4" s="171" customFormat="1" ht="21.75" customHeight="1" thickBot="1">
      <c r="A3" s="243" t="s">
        <v>198</v>
      </c>
      <c r="B3" s="243"/>
      <c r="C3" s="243"/>
      <c r="D3" s="243"/>
    </row>
    <row r="4" spans="1:8" s="207" customFormat="1" ht="12" customHeight="1">
      <c r="A4" s="247" t="s">
        <v>123</v>
      </c>
      <c r="B4" s="244" t="s">
        <v>20</v>
      </c>
      <c r="C4" s="245"/>
      <c r="D4" s="246"/>
      <c r="E4" s="171"/>
      <c r="F4" s="206"/>
      <c r="G4" s="206"/>
      <c r="H4" s="206"/>
    </row>
    <row r="5" spans="1:4" s="171" customFormat="1" ht="14.25" customHeight="1">
      <c r="A5" s="248"/>
      <c r="B5" s="208" t="s">
        <v>68</v>
      </c>
      <c r="C5" s="208" t="s">
        <v>69</v>
      </c>
      <c r="D5" s="209" t="s">
        <v>70</v>
      </c>
    </row>
    <row r="6" spans="1:5" s="171" customFormat="1" ht="12.75" customHeight="1">
      <c r="A6" s="210" t="s">
        <v>124</v>
      </c>
      <c r="B6" s="211"/>
      <c r="C6" s="211"/>
      <c r="D6" s="212"/>
      <c r="E6" s="205"/>
    </row>
    <row r="7" spans="1:4" ht="15" customHeight="1">
      <c r="A7" s="210" t="s">
        <v>79</v>
      </c>
      <c r="B7" s="211"/>
      <c r="C7" s="211"/>
      <c r="D7" s="212">
        <v>0</v>
      </c>
    </row>
    <row r="8" spans="1:4" ht="15" customHeight="1">
      <c r="A8" s="210" t="s">
        <v>125</v>
      </c>
      <c r="B8" s="213"/>
      <c r="C8" s="214">
        <v>0</v>
      </c>
      <c r="D8" s="215"/>
    </row>
    <row r="9" spans="1:4" ht="15" customHeight="1">
      <c r="A9" s="210" t="s">
        <v>80</v>
      </c>
      <c r="B9" s="211"/>
      <c r="C9" s="211" t="s">
        <v>14</v>
      </c>
      <c r="D9" s="228">
        <v>2718194</v>
      </c>
    </row>
    <row r="10" spans="1:4" ht="15" customHeight="1">
      <c r="A10" s="210" t="s">
        <v>126</v>
      </c>
      <c r="B10" s="211"/>
      <c r="C10" s="211">
        <v>2697678</v>
      </c>
      <c r="D10" s="212"/>
    </row>
    <row r="11" spans="1:4" ht="15" customHeight="1">
      <c r="A11" s="210" t="s">
        <v>127</v>
      </c>
      <c r="B11" s="224">
        <v>140000</v>
      </c>
      <c r="C11" s="224"/>
      <c r="D11" s="212"/>
    </row>
    <row r="12" spans="1:4" ht="15" customHeight="1">
      <c r="A12" s="210" t="s">
        <v>128</v>
      </c>
      <c r="B12" s="224">
        <v>0</v>
      </c>
      <c r="C12" s="224"/>
      <c r="D12" s="212"/>
    </row>
    <row r="13" spans="1:4" ht="15" customHeight="1">
      <c r="A13" s="210" t="s">
        <v>129</v>
      </c>
      <c r="B13" s="224">
        <v>0</v>
      </c>
      <c r="C13" s="224"/>
      <c r="D13" s="212"/>
    </row>
    <row r="14" spans="1:4" ht="15" customHeight="1">
      <c r="A14" s="210" t="s">
        <v>130</v>
      </c>
      <c r="B14" s="224">
        <v>28730</v>
      </c>
      <c r="C14" s="224"/>
      <c r="D14" s="212"/>
    </row>
    <row r="15" spans="1:4" ht="15" customHeight="1">
      <c r="A15" s="210" t="s">
        <v>131</v>
      </c>
      <c r="B15" s="224">
        <v>354000</v>
      </c>
      <c r="C15" s="224"/>
      <c r="D15" s="212"/>
    </row>
    <row r="16" spans="1:4" ht="15" customHeight="1">
      <c r="A16" s="210" t="s">
        <v>132</v>
      </c>
      <c r="B16" s="224">
        <v>0</v>
      </c>
      <c r="C16" s="224"/>
      <c r="D16" s="212"/>
    </row>
    <row r="17" spans="1:4" ht="15" customHeight="1">
      <c r="A17" s="210" t="s">
        <v>133</v>
      </c>
      <c r="B17" s="224">
        <v>0</v>
      </c>
      <c r="C17" s="224"/>
      <c r="D17" s="212"/>
    </row>
    <row r="18" spans="1:4" ht="15" customHeight="1">
      <c r="A18" s="210" t="s">
        <v>172</v>
      </c>
      <c r="B18" s="224">
        <v>0</v>
      </c>
      <c r="C18" s="224"/>
      <c r="D18" s="212"/>
    </row>
    <row r="19" spans="1:4" ht="15" customHeight="1">
      <c r="A19" s="210" t="s">
        <v>173</v>
      </c>
      <c r="B19" s="224">
        <v>2600</v>
      </c>
      <c r="C19" s="224"/>
      <c r="D19" s="212"/>
    </row>
    <row r="20" spans="1:4" ht="15" customHeight="1">
      <c r="A20" s="210" t="s">
        <v>134</v>
      </c>
      <c r="B20" s="224">
        <v>990</v>
      </c>
      <c r="C20" s="224"/>
      <c r="D20" s="212"/>
    </row>
    <row r="21" spans="1:4" ht="15" customHeight="1">
      <c r="A21" s="210" t="s">
        <v>135</v>
      </c>
      <c r="B21" s="224">
        <v>0</v>
      </c>
      <c r="C21" s="224"/>
      <c r="D21" s="212"/>
    </row>
    <row r="22" spans="1:4" ht="15" customHeight="1">
      <c r="A22" s="210" t="s">
        <v>174</v>
      </c>
      <c r="B22" s="224">
        <v>0</v>
      </c>
      <c r="C22" s="224"/>
      <c r="D22" s="212"/>
    </row>
    <row r="23" spans="1:4" ht="15" customHeight="1">
      <c r="A23" s="210" t="s">
        <v>175</v>
      </c>
      <c r="B23" s="224">
        <v>0</v>
      </c>
      <c r="C23" s="224"/>
      <c r="D23" s="212"/>
    </row>
    <row r="24" spans="1:4" ht="15" customHeight="1">
      <c r="A24" s="210" t="s">
        <v>176</v>
      </c>
      <c r="B24" s="224">
        <v>2028196</v>
      </c>
      <c r="C24" s="224"/>
      <c r="D24" s="212"/>
    </row>
    <row r="25" spans="1:4" ht="15" customHeight="1">
      <c r="A25" s="210" t="s">
        <v>177</v>
      </c>
      <c r="B25" s="224">
        <v>0</v>
      </c>
      <c r="C25" s="224"/>
      <c r="D25" s="212"/>
    </row>
    <row r="26" spans="1:4" ht="15" customHeight="1">
      <c r="A26" s="210" t="s">
        <v>178</v>
      </c>
      <c r="B26" s="224">
        <v>131022</v>
      </c>
      <c r="C26" s="224"/>
      <c r="D26" s="212"/>
    </row>
    <row r="27" spans="1:4" ht="15" customHeight="1">
      <c r="A27" s="210" t="s">
        <v>179</v>
      </c>
      <c r="B27" s="224">
        <v>0</v>
      </c>
      <c r="C27" s="224"/>
      <c r="D27" s="212"/>
    </row>
    <row r="28" spans="1:4" ht="15" customHeight="1">
      <c r="A28" s="210" t="s">
        <v>138</v>
      </c>
      <c r="B28" s="224">
        <v>0</v>
      </c>
      <c r="C28" s="224"/>
      <c r="D28" s="212"/>
    </row>
    <row r="29" spans="1:4" ht="15" customHeight="1">
      <c r="A29" s="210" t="s">
        <v>180</v>
      </c>
      <c r="B29" s="224">
        <v>0</v>
      </c>
      <c r="C29" s="224"/>
      <c r="D29" s="212"/>
    </row>
    <row r="30" spans="1:4" ht="15" customHeight="1">
      <c r="A30" s="210" t="s">
        <v>136</v>
      </c>
      <c r="B30" s="224">
        <v>10000</v>
      </c>
      <c r="C30" s="224"/>
      <c r="D30" s="212"/>
    </row>
    <row r="31" spans="1:4" ht="15" customHeight="1">
      <c r="A31" s="210" t="s">
        <v>137</v>
      </c>
      <c r="B31" s="224">
        <v>2140</v>
      </c>
      <c r="C31" s="224"/>
      <c r="D31" s="212"/>
    </row>
    <row r="32" spans="1:4" ht="15" customHeight="1">
      <c r="A32" s="210" t="s">
        <v>139</v>
      </c>
      <c r="B32" s="224" t="s">
        <v>140</v>
      </c>
      <c r="C32" s="224">
        <v>20516</v>
      </c>
      <c r="D32" s="212"/>
    </row>
    <row r="33" spans="1:4" ht="15" customHeight="1">
      <c r="A33" s="210" t="s">
        <v>141</v>
      </c>
      <c r="B33" s="224"/>
      <c r="C33" s="224">
        <v>0</v>
      </c>
      <c r="D33" s="212"/>
    </row>
    <row r="34" spans="1:4" ht="15" customHeight="1">
      <c r="A34" s="210" t="s">
        <v>142</v>
      </c>
      <c r="B34" s="224"/>
      <c r="C34" s="224">
        <v>0</v>
      </c>
      <c r="D34" s="212"/>
    </row>
    <row r="35" spans="1:4" ht="15" customHeight="1">
      <c r="A35" s="210" t="s">
        <v>143</v>
      </c>
      <c r="B35" s="224"/>
      <c r="C35" s="224">
        <v>0</v>
      </c>
      <c r="D35" s="212"/>
    </row>
    <row r="36" spans="1:4" ht="15" customHeight="1">
      <c r="A36" s="210" t="s">
        <v>144</v>
      </c>
      <c r="B36" s="211">
        <v>0</v>
      </c>
      <c r="C36" s="211"/>
      <c r="D36" s="212"/>
    </row>
    <row r="37" spans="1:4" ht="15" customHeight="1">
      <c r="A37" s="216" t="s">
        <v>145</v>
      </c>
      <c r="B37" s="214">
        <v>0</v>
      </c>
      <c r="C37" s="217"/>
      <c r="D37" s="212"/>
    </row>
    <row r="38" spans="1:4" ht="15" customHeight="1" thickBot="1">
      <c r="A38" s="218" t="s">
        <v>81</v>
      </c>
      <c r="B38" s="219"/>
      <c r="C38" s="219"/>
      <c r="D38" s="220">
        <v>2718194</v>
      </c>
    </row>
    <row r="39" spans="1:4" ht="15" customHeight="1" thickTop="1">
      <c r="A39" s="221" t="s">
        <v>146</v>
      </c>
      <c r="B39" s="222"/>
      <c r="C39" s="222"/>
      <c r="D39" s="223"/>
    </row>
    <row r="40" spans="1:4" ht="15" customHeight="1">
      <c r="A40" s="210" t="s">
        <v>82</v>
      </c>
      <c r="B40" s="211"/>
      <c r="C40" s="211"/>
      <c r="D40" s="212">
        <v>2718194</v>
      </c>
    </row>
    <row r="41" spans="1:4" ht="15" customHeight="1">
      <c r="A41" s="210" t="s">
        <v>147</v>
      </c>
      <c r="B41" s="211"/>
      <c r="C41" s="211">
        <v>2697678</v>
      </c>
      <c r="D41" s="212"/>
    </row>
    <row r="42" spans="1:4" ht="15" customHeight="1">
      <c r="A42" s="210" t="s">
        <v>127</v>
      </c>
      <c r="B42" s="211">
        <v>140000</v>
      </c>
      <c r="C42" s="211"/>
      <c r="D42" s="212"/>
    </row>
    <row r="43" spans="1:4" ht="15" customHeight="1">
      <c r="A43" s="210" t="s">
        <v>128</v>
      </c>
      <c r="B43" s="211">
        <v>0</v>
      </c>
      <c r="C43" s="211"/>
      <c r="D43" s="212"/>
    </row>
    <row r="44" spans="1:4" ht="15" customHeight="1">
      <c r="A44" s="210" t="s">
        <v>129</v>
      </c>
      <c r="B44" s="211">
        <v>0</v>
      </c>
      <c r="C44" s="211"/>
      <c r="D44" s="212"/>
    </row>
    <row r="45" spans="1:4" ht="15" customHeight="1">
      <c r="A45" s="210" t="s">
        <v>130</v>
      </c>
      <c r="B45" s="211">
        <v>28730</v>
      </c>
      <c r="C45" s="211"/>
      <c r="D45" s="212"/>
    </row>
    <row r="46" spans="1:4" ht="15" customHeight="1">
      <c r="A46" s="210" t="s">
        <v>131</v>
      </c>
      <c r="B46" s="211">
        <v>354000</v>
      </c>
      <c r="C46" s="211"/>
      <c r="D46" s="212"/>
    </row>
    <row r="47" spans="1:4" ht="15" customHeight="1">
      <c r="A47" s="210" t="s">
        <v>132</v>
      </c>
      <c r="B47" s="224">
        <v>0</v>
      </c>
      <c r="C47" s="211"/>
      <c r="D47" s="212"/>
    </row>
    <row r="48" spans="1:4" ht="15" customHeight="1">
      <c r="A48" s="210" t="s">
        <v>133</v>
      </c>
      <c r="B48" s="224">
        <v>0</v>
      </c>
      <c r="C48" s="211"/>
      <c r="D48" s="212"/>
    </row>
    <row r="49" spans="1:4" ht="15" customHeight="1">
      <c r="A49" s="210" t="s">
        <v>172</v>
      </c>
      <c r="B49" s="224">
        <v>0</v>
      </c>
      <c r="C49" s="211"/>
      <c r="D49" s="212"/>
    </row>
    <row r="50" spans="1:4" ht="15" customHeight="1">
      <c r="A50" s="210" t="s">
        <v>173</v>
      </c>
      <c r="B50" s="211">
        <v>2600</v>
      </c>
      <c r="C50" s="211"/>
      <c r="D50" s="212"/>
    </row>
    <row r="51" spans="1:4" ht="15" customHeight="1">
      <c r="A51" s="210" t="s">
        <v>134</v>
      </c>
      <c r="B51" s="224">
        <v>990</v>
      </c>
      <c r="C51" s="224"/>
      <c r="D51" s="212"/>
    </row>
    <row r="52" spans="1:4" ht="15" customHeight="1">
      <c r="A52" s="210" t="s">
        <v>135</v>
      </c>
      <c r="B52" s="224">
        <v>0</v>
      </c>
      <c r="C52" s="224"/>
      <c r="D52" s="212"/>
    </row>
    <row r="53" spans="1:4" ht="15" customHeight="1">
      <c r="A53" s="210" t="s">
        <v>174</v>
      </c>
      <c r="B53" s="224">
        <v>0</v>
      </c>
      <c r="C53" s="224"/>
      <c r="D53" s="212"/>
    </row>
    <row r="54" spans="1:4" ht="15" customHeight="1">
      <c r="A54" s="210" t="s">
        <v>175</v>
      </c>
      <c r="B54" s="224">
        <v>0</v>
      </c>
      <c r="C54" s="224"/>
      <c r="D54" s="212"/>
    </row>
    <row r="55" spans="1:4" ht="15" customHeight="1">
      <c r="A55" s="210" t="s">
        <v>176</v>
      </c>
      <c r="B55" s="224">
        <v>2028196</v>
      </c>
      <c r="C55" s="224"/>
      <c r="D55" s="212"/>
    </row>
    <row r="56" spans="1:4" ht="15" customHeight="1">
      <c r="A56" s="210" t="s">
        <v>177</v>
      </c>
      <c r="B56" s="224">
        <v>0</v>
      </c>
      <c r="C56" s="224"/>
      <c r="D56" s="212"/>
    </row>
    <row r="57" spans="1:4" ht="15" customHeight="1">
      <c r="A57" s="210" t="s">
        <v>178</v>
      </c>
      <c r="B57" s="224">
        <v>131022</v>
      </c>
      <c r="C57" s="224"/>
      <c r="D57" s="212"/>
    </row>
    <row r="58" spans="1:4" ht="15" customHeight="1">
      <c r="A58" s="210" t="s">
        <v>179</v>
      </c>
      <c r="B58" s="224">
        <v>0</v>
      </c>
      <c r="C58" s="224"/>
      <c r="D58" s="212"/>
    </row>
    <row r="59" spans="1:4" ht="15" customHeight="1">
      <c r="A59" s="210" t="s">
        <v>138</v>
      </c>
      <c r="B59" s="224">
        <v>0</v>
      </c>
      <c r="C59" s="224"/>
      <c r="D59" s="212"/>
    </row>
    <row r="60" spans="1:4" ht="15" customHeight="1">
      <c r="A60" s="210" t="s">
        <v>180</v>
      </c>
      <c r="B60" s="224">
        <v>0</v>
      </c>
      <c r="C60" s="224"/>
      <c r="D60" s="212"/>
    </row>
    <row r="61" spans="1:4" ht="15" customHeight="1">
      <c r="A61" s="210" t="s">
        <v>136</v>
      </c>
      <c r="B61" s="224">
        <v>10000</v>
      </c>
      <c r="C61" s="224"/>
      <c r="D61" s="212"/>
    </row>
    <row r="62" spans="1:4" ht="15" customHeight="1">
      <c r="A62" s="210" t="s">
        <v>137</v>
      </c>
      <c r="B62" s="224">
        <v>2140</v>
      </c>
      <c r="C62" s="224"/>
      <c r="D62" s="212"/>
    </row>
    <row r="63" spans="1:4" ht="15" customHeight="1">
      <c r="A63" s="210" t="s">
        <v>148</v>
      </c>
      <c r="B63" s="224"/>
      <c r="C63" s="224">
        <v>20516</v>
      </c>
      <c r="D63" s="212"/>
    </row>
    <row r="64" spans="1:4" ht="15" customHeight="1">
      <c r="A64" s="210" t="s">
        <v>142</v>
      </c>
      <c r="B64" s="224">
        <v>0</v>
      </c>
      <c r="C64" s="224">
        <v>0</v>
      </c>
      <c r="D64" s="212"/>
    </row>
    <row r="65" spans="1:4" ht="15" customHeight="1">
      <c r="A65" s="210" t="s">
        <v>149</v>
      </c>
      <c r="B65" s="224"/>
      <c r="C65" s="224">
        <v>0</v>
      </c>
      <c r="D65" s="212"/>
    </row>
    <row r="66" spans="1:4" ht="15" customHeight="1">
      <c r="A66" s="210" t="s">
        <v>150</v>
      </c>
      <c r="B66" s="224"/>
      <c r="C66" s="224"/>
      <c r="D66" s="212">
        <v>0</v>
      </c>
    </row>
    <row r="67" spans="1:4" ht="15" customHeight="1">
      <c r="A67" s="210" t="s">
        <v>151</v>
      </c>
      <c r="B67" s="224"/>
      <c r="C67" s="224">
        <v>0</v>
      </c>
      <c r="D67" s="212"/>
    </row>
    <row r="68" spans="1:4" ht="15" customHeight="1" thickBot="1">
      <c r="A68" s="225" t="s">
        <v>83</v>
      </c>
      <c r="B68" s="226"/>
      <c r="C68" s="226">
        <v>0</v>
      </c>
      <c r="D68" s="227">
        <v>2718194</v>
      </c>
    </row>
    <row r="70" spans="1:5" ht="16.5">
      <c r="A70" s="241"/>
      <c r="B70" s="241"/>
      <c r="C70" s="241"/>
      <c r="D70" s="241"/>
      <c r="E70" s="241"/>
    </row>
  </sheetData>
  <mergeCells count="6">
    <mergeCell ref="A70:E70"/>
    <mergeCell ref="A1:D1"/>
    <mergeCell ref="A3:D3"/>
    <mergeCell ref="B4:D4"/>
    <mergeCell ref="A4:A5"/>
    <mergeCell ref="A2:D2"/>
  </mergeCells>
  <printOptions horizontalCentered="1"/>
  <pageMargins left="0.7480314960629921" right="0.7480314960629921" top="0.1968503937007874" bottom="0.3937007874015748" header="0" footer="0.1968503937007874"/>
  <pageSetup blackAndWhite="1" horizontalDpi="600" verticalDpi="600" orientation="portrait" paperSize="9" scale="77" r:id="rId3"/>
  <headerFooter alignWithMargins="0">
    <oddFooter xml:space="preserve">&amp;L&amp;"Times New Roman,標準"        &amp;"新細明體,標準"出納&amp;"Times New Roman,標準"                  &amp;"新細明體,標準"製表&amp;"Times New Roman,標準"                                                          &amp;C             覆核                       主辦會計                    機關長官&amp;R    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A1">
      <selection activeCell="D35" sqref="D35"/>
    </sheetView>
  </sheetViews>
  <sheetFormatPr defaultColWidth="8.796875" defaultRowHeight="15"/>
  <cols>
    <col min="1" max="1" width="36.69921875" style="78" customWidth="1"/>
    <col min="2" max="2" width="17.5" style="78" customWidth="1"/>
    <col min="3" max="3" width="18.8984375" style="78" customWidth="1"/>
    <col min="4" max="4" width="19.19921875" style="78" customWidth="1"/>
    <col min="5" max="5" width="16.69921875" style="78" customWidth="1"/>
    <col min="6" max="8" width="13.09765625" style="78" customWidth="1"/>
    <col min="9" max="16384" width="9" style="78" customWidth="1"/>
  </cols>
  <sheetData>
    <row r="1" spans="1:4" ht="30">
      <c r="A1" s="251" t="str">
        <f>'[1]歲入平衡表(輸出)'!A3</f>
        <v>臺北市政府工務局大地工程處</v>
      </c>
      <c r="B1" s="251"/>
      <c r="C1" s="251"/>
      <c r="D1" s="251"/>
    </row>
    <row r="2" spans="1:4" s="79" customFormat="1" ht="27" customHeight="1">
      <c r="A2" s="250" t="s">
        <v>118</v>
      </c>
      <c r="B2" s="250"/>
      <c r="C2" s="250"/>
      <c r="D2" s="250"/>
    </row>
    <row r="3" spans="1:4" s="79" customFormat="1" ht="20.25" customHeight="1">
      <c r="A3" s="252" t="str">
        <f>'歲入現金出納表'!A3</f>
        <v>中華民國102年11月1日起至102年11月30日止</v>
      </c>
      <c r="B3" s="252"/>
      <c r="C3" s="252"/>
      <c r="D3" s="252"/>
    </row>
    <row r="4" spans="1:8" s="81" customFormat="1" ht="21.75" customHeight="1">
      <c r="A4" s="253" t="s">
        <v>67</v>
      </c>
      <c r="B4" s="255" t="s">
        <v>20</v>
      </c>
      <c r="C4" s="256"/>
      <c r="D4" s="257"/>
      <c r="E4" s="79"/>
      <c r="F4" s="80"/>
      <c r="G4" s="80"/>
      <c r="H4" s="80"/>
    </row>
    <row r="5" spans="1:4" s="79" customFormat="1" ht="20.25" customHeight="1">
      <c r="A5" s="254"/>
      <c r="B5" s="82" t="s">
        <v>68</v>
      </c>
      <c r="C5" s="82" t="s">
        <v>69</v>
      </c>
      <c r="D5" s="83" t="s">
        <v>70</v>
      </c>
    </row>
    <row r="6" spans="1:4" s="79" customFormat="1" ht="15.75" customHeight="1">
      <c r="A6" s="82" t="s">
        <v>84</v>
      </c>
      <c r="B6" s="76"/>
      <c r="C6" s="76"/>
      <c r="D6" s="76"/>
    </row>
    <row r="7" spans="1:4" ht="16.5" customHeight="1">
      <c r="A7" s="76" t="s">
        <v>79</v>
      </c>
      <c r="B7" s="76"/>
      <c r="C7" s="76"/>
      <c r="D7" s="76">
        <v>247476959</v>
      </c>
    </row>
    <row r="8" spans="1:4" ht="16.5" customHeight="1">
      <c r="A8" s="76" t="s">
        <v>72</v>
      </c>
      <c r="B8" s="76"/>
      <c r="C8" s="84">
        <v>182699461</v>
      </c>
      <c r="D8" s="85"/>
    </row>
    <row r="9" spans="1:4" ht="16.5" customHeight="1">
      <c r="A9" s="76" t="s">
        <v>73</v>
      </c>
      <c r="B9" s="76"/>
      <c r="C9" s="84">
        <v>4856573</v>
      </c>
      <c r="D9" s="85"/>
    </row>
    <row r="10" spans="1:4" ht="39">
      <c r="A10" s="86" t="s">
        <v>74</v>
      </c>
      <c r="B10" s="76"/>
      <c r="C10" s="87">
        <v>1483165</v>
      </c>
      <c r="D10" s="85"/>
    </row>
    <row r="11" spans="1:4" ht="16.5">
      <c r="A11" s="76" t="s">
        <v>40</v>
      </c>
      <c r="B11" s="76"/>
      <c r="C11" s="84">
        <v>40052431</v>
      </c>
      <c r="D11" s="85"/>
    </row>
    <row r="12" spans="1:4" ht="16.5">
      <c r="A12" s="76" t="s">
        <v>42</v>
      </c>
      <c r="B12" s="76"/>
      <c r="C12" s="84">
        <v>18285329</v>
      </c>
      <c r="D12" s="85"/>
    </row>
    <row r="13" spans="1:4" ht="16.5">
      <c r="A13" s="76" t="s">
        <v>43</v>
      </c>
      <c r="B13" s="76"/>
      <c r="C13" s="76">
        <v>100000</v>
      </c>
      <c r="D13" s="85"/>
    </row>
    <row r="14" spans="1:4" ht="16.5">
      <c r="A14" s="72" t="s">
        <v>45</v>
      </c>
      <c r="B14" s="76"/>
      <c r="C14" s="76">
        <v>0</v>
      </c>
      <c r="D14" s="85"/>
    </row>
    <row r="15" spans="1:4" ht="16.5">
      <c r="A15" s="76" t="s">
        <v>80</v>
      </c>
      <c r="B15" s="76"/>
      <c r="C15" s="76" t="s">
        <v>14</v>
      </c>
      <c r="D15" s="85">
        <v>102822043</v>
      </c>
    </row>
    <row r="16" spans="1:4" ht="16.5">
      <c r="A16" s="76" t="s">
        <v>85</v>
      </c>
      <c r="B16" s="76"/>
      <c r="C16" s="76">
        <v>136110410</v>
      </c>
      <c r="D16" s="76"/>
    </row>
    <row r="17" spans="1:4" ht="16.5">
      <c r="A17" s="88" t="s">
        <v>86</v>
      </c>
      <c r="B17" s="73">
        <v>19896000</v>
      </c>
      <c r="C17" s="85"/>
      <c r="D17" s="76"/>
    </row>
    <row r="18" spans="1:4" ht="16.5">
      <c r="A18" s="76" t="s">
        <v>87</v>
      </c>
      <c r="B18" s="73">
        <v>116116360</v>
      </c>
      <c r="C18" s="76"/>
      <c r="D18" s="76"/>
    </row>
    <row r="19" spans="1:4" ht="16.5">
      <c r="A19" s="76" t="s">
        <v>88</v>
      </c>
      <c r="B19" s="73">
        <v>98050</v>
      </c>
      <c r="C19" s="76"/>
      <c r="D19" s="76"/>
    </row>
    <row r="20" spans="1:4" ht="16.5">
      <c r="A20" s="76" t="s">
        <v>89</v>
      </c>
      <c r="B20" s="89" t="s">
        <v>78</v>
      </c>
      <c r="C20" s="73">
        <v>-33527125</v>
      </c>
      <c r="D20" s="76"/>
    </row>
    <row r="21" spans="1:4" ht="16.5">
      <c r="A21" s="76" t="s">
        <v>90</v>
      </c>
      <c r="B21" s="88">
        <v>9748974</v>
      </c>
      <c r="C21" s="73"/>
      <c r="D21" s="90"/>
    </row>
    <row r="22" spans="1:4" ht="16.5">
      <c r="A22" s="76" t="s">
        <v>91</v>
      </c>
      <c r="B22" s="88">
        <v>43276099</v>
      </c>
      <c r="C22" s="76"/>
      <c r="D22" s="76"/>
    </row>
    <row r="23" spans="1:4" ht="16.5">
      <c r="A23" s="76" t="s">
        <v>92</v>
      </c>
      <c r="B23" s="76"/>
      <c r="C23" s="74">
        <v>-330767</v>
      </c>
      <c r="D23" s="76"/>
    </row>
    <row r="24" spans="1:4" ht="16.5">
      <c r="A24" s="76" t="s">
        <v>90</v>
      </c>
      <c r="B24" s="76">
        <v>841435</v>
      </c>
      <c r="C24" s="76"/>
      <c r="D24" s="76"/>
    </row>
    <row r="25" spans="1:4" ht="16.5">
      <c r="A25" s="76" t="s">
        <v>91</v>
      </c>
      <c r="B25" s="76">
        <v>1172202</v>
      </c>
      <c r="C25" s="76"/>
      <c r="D25" s="76"/>
    </row>
    <row r="26" spans="1:4" ht="16.5">
      <c r="A26" s="76" t="s">
        <v>93</v>
      </c>
      <c r="B26" s="76"/>
      <c r="C26" s="73">
        <v>-848019</v>
      </c>
      <c r="D26" s="76"/>
    </row>
    <row r="27" spans="1:4" ht="16.5">
      <c r="A27" s="76" t="s">
        <v>90</v>
      </c>
      <c r="B27" s="76">
        <v>0</v>
      </c>
      <c r="C27" s="76"/>
      <c r="D27" s="76"/>
    </row>
    <row r="28" spans="1:4" ht="16.5">
      <c r="A28" s="76" t="s">
        <v>91</v>
      </c>
      <c r="B28" s="76">
        <v>848019</v>
      </c>
      <c r="C28" s="76"/>
      <c r="D28" s="76"/>
    </row>
    <row r="29" spans="1:4" ht="16.5">
      <c r="A29" s="91" t="s">
        <v>94</v>
      </c>
      <c r="B29" s="76"/>
      <c r="C29" s="73">
        <v>1417544</v>
      </c>
      <c r="D29" s="76"/>
    </row>
    <row r="30" spans="1:4" ht="16.5">
      <c r="A30" s="76" t="s">
        <v>90</v>
      </c>
      <c r="B30" s="76">
        <v>1417544</v>
      </c>
      <c r="C30" s="92"/>
      <c r="D30" s="76"/>
    </row>
    <row r="31" spans="1:4" ht="16.5">
      <c r="A31" s="76" t="s">
        <v>91</v>
      </c>
      <c r="B31" s="72">
        <v>0</v>
      </c>
      <c r="C31" s="76">
        <v>0</v>
      </c>
      <c r="D31" s="76"/>
    </row>
    <row r="32" spans="1:4" ht="17.25" thickBot="1">
      <c r="A32" s="93" t="s">
        <v>81</v>
      </c>
      <c r="B32" s="94"/>
      <c r="C32" s="94"/>
      <c r="D32" s="94">
        <v>350299002</v>
      </c>
    </row>
    <row r="33" spans="1:4" ht="17.25" thickTop="1">
      <c r="A33" s="95" t="s">
        <v>95</v>
      </c>
      <c r="B33" s="96"/>
      <c r="C33" s="96"/>
      <c r="D33" s="96"/>
    </row>
    <row r="34" spans="1:4" ht="16.5">
      <c r="A34" s="76" t="s">
        <v>82</v>
      </c>
      <c r="B34" s="76"/>
      <c r="C34" s="76"/>
      <c r="D34" s="76">
        <v>63760558</v>
      </c>
    </row>
    <row r="35" spans="1:4" ht="16.5">
      <c r="A35" s="76" t="s">
        <v>60</v>
      </c>
      <c r="B35" s="76"/>
      <c r="C35" s="82">
        <v>103959391</v>
      </c>
      <c r="D35" s="76"/>
    </row>
    <row r="36" spans="1:4" ht="16.5">
      <c r="A36" s="71" t="s">
        <v>61</v>
      </c>
      <c r="B36" s="76">
        <v>5546822</v>
      </c>
      <c r="C36" s="76"/>
      <c r="D36" s="76"/>
    </row>
    <row r="37" spans="1:4" ht="16.5">
      <c r="A37" s="71" t="s">
        <v>62</v>
      </c>
      <c r="B37" s="76">
        <v>1305734</v>
      </c>
      <c r="C37" s="76"/>
      <c r="D37" s="76"/>
    </row>
    <row r="38" spans="1:4" ht="16.5">
      <c r="A38" s="71" t="s">
        <v>63</v>
      </c>
      <c r="B38" s="76">
        <v>2188683</v>
      </c>
      <c r="C38" s="76"/>
      <c r="D38" s="76"/>
    </row>
    <row r="39" spans="1:4" ht="16.5">
      <c r="A39" s="71" t="s">
        <v>76</v>
      </c>
      <c r="B39" s="76">
        <v>1943733</v>
      </c>
      <c r="C39" s="76"/>
      <c r="D39" s="76"/>
    </row>
    <row r="40" spans="1:4" s="98" customFormat="1" ht="19.5">
      <c r="A40" s="97" t="s">
        <v>96</v>
      </c>
      <c r="B40" s="76">
        <v>1338571</v>
      </c>
      <c r="C40" s="70"/>
      <c r="D40" s="75"/>
    </row>
    <row r="41" spans="1:4" ht="16.5">
      <c r="A41" s="71" t="s">
        <v>97</v>
      </c>
      <c r="B41" s="76">
        <v>1370857</v>
      </c>
      <c r="C41" s="76"/>
      <c r="D41" s="76"/>
    </row>
    <row r="42" spans="1:4" ht="16.5">
      <c r="A42" s="71" t="s">
        <v>98</v>
      </c>
      <c r="B42" s="76">
        <v>919445</v>
      </c>
      <c r="C42" s="76"/>
      <c r="D42" s="76"/>
    </row>
    <row r="43" spans="1:4" ht="16.5">
      <c r="A43" s="71" t="s">
        <v>65</v>
      </c>
      <c r="B43" s="76">
        <v>2322386</v>
      </c>
      <c r="C43" s="76"/>
      <c r="D43" s="76"/>
    </row>
    <row r="44" spans="1:4" ht="16.5">
      <c r="A44" s="71" t="s">
        <v>99</v>
      </c>
      <c r="B44" s="99">
        <v>0</v>
      </c>
      <c r="C44" s="76"/>
      <c r="D44" s="76"/>
    </row>
    <row r="45" spans="1:4" ht="16.5">
      <c r="A45" s="71" t="s">
        <v>100</v>
      </c>
      <c r="B45" s="91">
        <v>0</v>
      </c>
      <c r="C45" s="76"/>
      <c r="D45" s="76"/>
    </row>
    <row r="46" spans="1:4" ht="16.5">
      <c r="A46" s="71" t="s">
        <v>117</v>
      </c>
      <c r="B46" s="76">
        <v>0</v>
      </c>
      <c r="C46" s="76"/>
      <c r="D46" s="76"/>
    </row>
    <row r="47" spans="1:4" ht="16.5">
      <c r="A47" s="71" t="s">
        <v>153</v>
      </c>
      <c r="B47" s="76">
        <v>0</v>
      </c>
      <c r="C47" s="76"/>
      <c r="D47" s="76"/>
    </row>
    <row r="48" spans="1:4" ht="16.5">
      <c r="A48" s="71" t="s">
        <v>154</v>
      </c>
      <c r="B48" s="76">
        <v>0</v>
      </c>
      <c r="C48" s="76"/>
      <c r="D48" s="76"/>
    </row>
    <row r="49" spans="1:4" ht="16.5">
      <c r="A49" s="71" t="s">
        <v>101</v>
      </c>
      <c r="B49" s="76">
        <v>30363419</v>
      </c>
      <c r="C49" s="76"/>
      <c r="D49" s="76"/>
    </row>
    <row r="50" spans="1:4" ht="16.5">
      <c r="A50" s="71" t="s">
        <v>102</v>
      </c>
      <c r="B50" s="76">
        <v>45738159</v>
      </c>
      <c r="C50" s="76"/>
      <c r="D50" s="76"/>
    </row>
    <row r="51" spans="1:4" ht="16.5">
      <c r="A51" s="71" t="s">
        <v>77</v>
      </c>
      <c r="B51" s="76">
        <v>10480932</v>
      </c>
      <c r="C51" s="76"/>
      <c r="D51" s="76"/>
    </row>
    <row r="52" spans="1:4" ht="16.5">
      <c r="A52" s="71" t="s">
        <v>103</v>
      </c>
      <c r="B52" s="76">
        <v>0</v>
      </c>
      <c r="C52" s="76"/>
      <c r="D52" s="76"/>
    </row>
    <row r="53" spans="1:4" ht="16.5">
      <c r="A53" s="71" t="s">
        <v>104</v>
      </c>
      <c r="B53" s="76">
        <v>388850</v>
      </c>
      <c r="C53" s="76"/>
      <c r="D53" s="76"/>
    </row>
    <row r="54" spans="1:4" ht="16.5">
      <c r="A54" s="91" t="s">
        <v>105</v>
      </c>
      <c r="B54" s="89"/>
      <c r="C54" s="73"/>
      <c r="D54" s="76"/>
    </row>
    <row r="55" spans="1:4" ht="16.5">
      <c r="A55" s="91" t="s">
        <v>106</v>
      </c>
      <c r="B55" s="89">
        <v>51800</v>
      </c>
      <c r="C55" s="76"/>
      <c r="D55" s="76"/>
    </row>
    <row r="56" spans="1:4" ht="16.5">
      <c r="A56" s="76" t="s">
        <v>75</v>
      </c>
      <c r="B56" s="76">
        <v>0</v>
      </c>
      <c r="C56" s="73">
        <v>3734971</v>
      </c>
      <c r="D56" s="76"/>
    </row>
    <row r="57" spans="1:4" ht="16.5">
      <c r="A57" s="71" t="s">
        <v>66</v>
      </c>
      <c r="B57" s="76">
        <v>3734971</v>
      </c>
      <c r="C57" s="76"/>
      <c r="D57" s="76"/>
    </row>
    <row r="58" spans="1:4" ht="16.5">
      <c r="A58" s="88" t="s">
        <v>47</v>
      </c>
      <c r="B58" s="73"/>
      <c r="C58" s="85">
        <v>-305140</v>
      </c>
      <c r="D58" s="76"/>
    </row>
    <row r="59" spans="1:4" ht="16.5">
      <c r="A59" s="76" t="s">
        <v>107</v>
      </c>
      <c r="B59" s="76">
        <v>1061372</v>
      </c>
      <c r="C59" s="74"/>
      <c r="D59" s="76"/>
    </row>
    <row r="60" spans="1:4" ht="16.5">
      <c r="A60" s="71" t="s">
        <v>108</v>
      </c>
      <c r="B60" s="76">
        <v>1366512</v>
      </c>
      <c r="C60" s="76"/>
      <c r="D60" s="76"/>
    </row>
    <row r="61" spans="1:4" ht="16.5">
      <c r="A61" s="76" t="s">
        <v>49</v>
      </c>
      <c r="B61" s="76"/>
      <c r="C61" s="76">
        <v>-290800</v>
      </c>
      <c r="D61" s="76"/>
    </row>
    <row r="62" spans="1:4" ht="16.5">
      <c r="A62" s="76" t="s">
        <v>107</v>
      </c>
      <c r="B62" s="76">
        <v>0</v>
      </c>
      <c r="C62" s="73"/>
      <c r="D62" s="76"/>
    </row>
    <row r="63" spans="1:4" ht="16.5">
      <c r="A63" s="71" t="s">
        <v>108</v>
      </c>
      <c r="B63" s="73">
        <v>290800</v>
      </c>
      <c r="C63" s="85"/>
      <c r="D63" s="76"/>
    </row>
    <row r="64" spans="1:4" ht="16.5">
      <c r="A64" s="76" t="s">
        <v>51</v>
      </c>
      <c r="B64" s="76"/>
      <c r="C64" s="76">
        <v>-43337864</v>
      </c>
      <c r="D64" s="76"/>
    </row>
    <row r="65" spans="1:4" ht="16.5">
      <c r="A65" s="76" t="s">
        <v>107</v>
      </c>
      <c r="B65" s="76">
        <v>4220325</v>
      </c>
      <c r="C65" s="73"/>
      <c r="D65" s="76"/>
    </row>
    <row r="66" spans="1:4" ht="16.5">
      <c r="A66" s="76" t="s">
        <v>108</v>
      </c>
      <c r="B66" s="76">
        <v>47558189</v>
      </c>
      <c r="C66" s="76"/>
      <c r="D66" s="76"/>
    </row>
    <row r="67" spans="1:4" ht="16.5">
      <c r="A67" s="76" t="s">
        <v>54</v>
      </c>
      <c r="B67" s="76"/>
      <c r="C67" s="76">
        <v>0</v>
      </c>
      <c r="D67" s="76"/>
    </row>
    <row r="68" spans="1:4" ht="16.5">
      <c r="A68" s="76" t="s">
        <v>109</v>
      </c>
      <c r="B68" s="76">
        <v>0</v>
      </c>
      <c r="C68" s="73"/>
      <c r="D68" s="76"/>
    </row>
    <row r="69" spans="1:4" ht="16.5">
      <c r="A69" s="76" t="s">
        <v>108</v>
      </c>
      <c r="B69" s="76">
        <v>0</v>
      </c>
      <c r="C69" s="100"/>
      <c r="D69" s="85"/>
    </row>
    <row r="70" spans="1:4" ht="16.5">
      <c r="A70" s="76" t="s">
        <v>56</v>
      </c>
      <c r="B70" s="76"/>
      <c r="C70" s="76">
        <v>0</v>
      </c>
      <c r="D70" s="76"/>
    </row>
    <row r="71" spans="1:4" ht="16.5">
      <c r="A71" s="91" t="s">
        <v>109</v>
      </c>
      <c r="B71" s="76">
        <v>0</v>
      </c>
      <c r="C71" s="76"/>
      <c r="D71" s="76"/>
    </row>
    <row r="72" spans="1:4" ht="16.5">
      <c r="A72" s="76" t="s">
        <v>108</v>
      </c>
      <c r="B72" s="89">
        <v>0</v>
      </c>
      <c r="C72" s="76"/>
      <c r="D72" s="76"/>
    </row>
    <row r="73" spans="1:4" ht="16.5">
      <c r="A73" s="76" t="s">
        <v>53</v>
      </c>
      <c r="B73" s="76">
        <v>0</v>
      </c>
      <c r="C73" s="76">
        <v>0</v>
      </c>
      <c r="D73" s="76"/>
    </row>
    <row r="74" spans="1:4" ht="16.5">
      <c r="A74" s="76" t="s">
        <v>110</v>
      </c>
      <c r="B74" s="76">
        <v>0</v>
      </c>
      <c r="C74" s="77"/>
      <c r="D74" s="85"/>
    </row>
    <row r="75" spans="1:4" ht="16.5">
      <c r="A75" s="76" t="s">
        <v>111</v>
      </c>
      <c r="B75" s="76"/>
      <c r="C75" s="77"/>
      <c r="D75" s="85">
        <v>286538444</v>
      </c>
    </row>
    <row r="76" spans="1:4" ht="16.5">
      <c r="A76" s="101" t="s">
        <v>112</v>
      </c>
      <c r="B76" s="76"/>
      <c r="C76" s="77">
        <v>190061306</v>
      </c>
      <c r="D76" s="85"/>
    </row>
    <row r="77" spans="1:4" ht="16.5">
      <c r="A77" s="101" t="s">
        <v>113</v>
      </c>
      <c r="B77" s="76"/>
      <c r="C77" s="77">
        <v>4133830</v>
      </c>
      <c r="D77" s="85"/>
    </row>
    <row r="78" spans="1:4" ht="38.25" customHeight="1">
      <c r="A78" s="101" t="s">
        <v>114</v>
      </c>
      <c r="B78" s="76"/>
      <c r="C78" s="77">
        <v>1244152</v>
      </c>
      <c r="D78" s="85"/>
    </row>
    <row r="79" spans="1:4" ht="16.5">
      <c r="A79" s="76" t="s">
        <v>115</v>
      </c>
      <c r="B79" s="76"/>
      <c r="C79" s="77">
        <v>77263867</v>
      </c>
      <c r="D79" s="85"/>
    </row>
    <row r="80" spans="1:5" ht="16.5">
      <c r="A80" s="76" t="s">
        <v>116</v>
      </c>
      <c r="B80" s="76"/>
      <c r="C80" s="76">
        <v>13735289</v>
      </c>
      <c r="D80" s="76"/>
      <c r="E80" s="78">
        <v>0</v>
      </c>
    </row>
    <row r="81" spans="1:4" ht="16.5">
      <c r="A81" s="76" t="s">
        <v>171</v>
      </c>
      <c r="B81" s="76"/>
      <c r="C81" s="76">
        <v>100000</v>
      </c>
      <c r="D81" s="76"/>
    </row>
    <row r="82" spans="1:4" ht="16.5">
      <c r="A82" s="82" t="s">
        <v>83</v>
      </c>
      <c r="B82" s="76"/>
      <c r="C82" s="76">
        <v>0</v>
      </c>
      <c r="D82" s="76">
        <v>350299002</v>
      </c>
    </row>
    <row r="83" spans="1:6" ht="16.5">
      <c r="A83" s="102"/>
      <c r="B83" s="102"/>
      <c r="C83" s="102"/>
      <c r="D83" s="102"/>
      <c r="F83" s="103" t="s">
        <v>71</v>
      </c>
    </row>
    <row r="84" spans="1:4" ht="16.5">
      <c r="A84" s="102"/>
      <c r="B84" s="102"/>
      <c r="C84" s="102"/>
      <c r="D84" s="102"/>
    </row>
    <row r="85" spans="1:4" ht="16.5">
      <c r="A85" s="102"/>
      <c r="B85" s="102"/>
      <c r="C85" s="102"/>
      <c r="D85" s="102"/>
    </row>
    <row r="86" spans="1:4" ht="16.5">
      <c r="A86" s="102"/>
      <c r="B86" s="102"/>
      <c r="C86" s="102"/>
      <c r="D86" s="102"/>
    </row>
  </sheetData>
  <mergeCells count="5">
    <mergeCell ref="A2:D2"/>
    <mergeCell ref="A1:D1"/>
    <mergeCell ref="A3:D3"/>
    <mergeCell ref="A4:A5"/>
    <mergeCell ref="B4:D4"/>
  </mergeCells>
  <printOptions/>
  <pageMargins left="0.69" right="0.46" top="0.984251968503937" bottom="0.984251968503937" header="0.5118110236220472" footer="0.5118110236220472"/>
  <pageSetup blackAndWhite="1" horizontalDpi="180" verticalDpi="180" orientation="portrait" paperSize="9" scale="90" r:id="rId1"/>
  <headerFooter alignWithMargins="0">
    <oddFooter xml:space="preserve">&amp;L出納&amp;"Times New Roman,標準"                    &amp;"新細明體,標準"製表&amp;"Times New Roman,標準"                  &amp;C&amp;"Times New Roman,標準"  &amp;"新細明體,標準"覆核&amp;"Times New Roman,標準"                     &amp;"新細明體,標準"主辦會計&amp;"Times New Roman,標準"                              &amp;R機關長官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29"/>
  <sheetViews>
    <sheetView showGridLines="0" tabSelected="1" view="pageBreakPreview" zoomScale="75" zoomScaleNormal="75" zoomScaleSheetLayoutView="75" workbookViewId="0" topLeftCell="C1">
      <selection activeCell="F12" sqref="F12"/>
    </sheetView>
  </sheetViews>
  <sheetFormatPr defaultColWidth="9.09765625" defaultRowHeight="15"/>
  <cols>
    <col min="1" max="1" width="2.8984375" style="1" customWidth="1"/>
    <col min="2" max="2" width="3.19921875" style="1" customWidth="1"/>
    <col min="3" max="4" width="2.8984375" style="1" customWidth="1"/>
    <col min="5" max="5" width="33.8984375" style="1" customWidth="1"/>
    <col min="6" max="6" width="13.3984375" style="1" customWidth="1"/>
    <col min="7" max="8" width="13" style="1" customWidth="1"/>
    <col min="9" max="9" width="3.09765625" style="1" customWidth="1"/>
    <col min="10" max="10" width="4.5" style="1" customWidth="1"/>
    <col min="11" max="11" width="13.19921875" style="1" customWidth="1"/>
    <col min="12" max="12" width="13" style="1" customWidth="1"/>
    <col min="13" max="13" width="13.8984375" style="69" customWidth="1"/>
    <col min="14" max="14" width="10.59765625" style="1" customWidth="1"/>
    <col min="15" max="16384" width="9.09765625" style="1" customWidth="1"/>
  </cols>
  <sheetData>
    <row r="1" spans="1:13" ht="24.75" customHeight="1">
      <c r="A1" s="267" t="s">
        <v>199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</row>
    <row r="2" spans="1:13" ht="38.25" customHeight="1">
      <c r="A2" s="265" t="s">
        <v>200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</row>
    <row r="3" spans="1:13" ht="22.5" customHeight="1">
      <c r="A3" s="269" t="str">
        <f>'[6]經費累計-輸入'!A3:T3</f>
        <v>中華民國　102　年　1　月　1　日起至　102　年　11　月　30　日止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</row>
    <row r="4" spans="1:13" ht="20.25" customHeight="1">
      <c r="A4" s="262" t="s">
        <v>0</v>
      </c>
      <c r="B4" s="263"/>
      <c r="C4" s="263"/>
      <c r="D4" s="263"/>
      <c r="E4" s="259"/>
      <c r="F4" s="2" t="s">
        <v>1</v>
      </c>
      <c r="G4" s="2" t="s">
        <v>2</v>
      </c>
      <c r="H4" s="270" t="s">
        <v>3</v>
      </c>
      <c r="I4" s="258" t="s">
        <v>201</v>
      </c>
      <c r="J4" s="259"/>
      <c r="K4" s="276" t="s">
        <v>202</v>
      </c>
      <c r="L4" s="273" t="s">
        <v>203</v>
      </c>
      <c r="M4" s="274" t="s">
        <v>4</v>
      </c>
    </row>
    <row r="5" spans="1:13" ht="21.75" customHeight="1">
      <c r="A5" s="260"/>
      <c r="B5" s="264"/>
      <c r="C5" s="264"/>
      <c r="D5" s="264"/>
      <c r="E5" s="261"/>
      <c r="F5" s="3" t="s">
        <v>204</v>
      </c>
      <c r="G5" s="4" t="s">
        <v>5</v>
      </c>
      <c r="H5" s="271"/>
      <c r="I5" s="260"/>
      <c r="J5" s="261"/>
      <c r="K5" s="277"/>
      <c r="L5" s="272"/>
      <c r="M5" s="275"/>
    </row>
    <row r="6" spans="1:13" ht="33" customHeight="1">
      <c r="A6" s="5" t="s">
        <v>6</v>
      </c>
      <c r="B6" s="5" t="s">
        <v>7</v>
      </c>
      <c r="C6" s="5" t="s">
        <v>8</v>
      </c>
      <c r="D6" s="5" t="s">
        <v>9</v>
      </c>
      <c r="E6" s="6" t="s">
        <v>10</v>
      </c>
      <c r="F6" s="2" t="s">
        <v>11</v>
      </c>
      <c r="G6" s="4" t="s">
        <v>205</v>
      </c>
      <c r="H6" s="272"/>
      <c r="I6" s="3" t="s">
        <v>12</v>
      </c>
      <c r="J6" s="7" t="s">
        <v>13</v>
      </c>
      <c r="K6" s="4" t="s">
        <v>206</v>
      </c>
      <c r="L6" s="3" t="s">
        <v>207</v>
      </c>
      <c r="M6" s="8" t="s">
        <v>208</v>
      </c>
    </row>
    <row r="7" spans="1:13" ht="16.5">
      <c r="A7" s="174" t="s">
        <v>209</v>
      </c>
      <c r="B7" s="174"/>
      <c r="C7" s="175"/>
      <c r="D7" s="175"/>
      <c r="E7" s="176" t="s">
        <v>210</v>
      </c>
      <c r="F7" s="177">
        <f>+'[6]經費累計-輸入'!F8</f>
        <v>1096933223</v>
      </c>
      <c r="G7" s="177">
        <f>'[6]經費累計-輸入'!I8</f>
        <v>0</v>
      </c>
      <c r="H7" s="177">
        <f>+'[6]經費累計-輸入'!L8</f>
        <v>595314328</v>
      </c>
      <c r="I7" s="178"/>
      <c r="J7" s="178"/>
      <c r="K7" s="177">
        <f>+'[6]經費累計-輸入'!O8</f>
        <v>103959391</v>
      </c>
      <c r="L7" s="177">
        <f>+'[6]經費累計-輸入'!Q8</f>
        <v>0</v>
      </c>
      <c r="M7" s="179">
        <f>+'[6]經費累計-輸入'!S8</f>
        <v>83857556</v>
      </c>
    </row>
    <row r="8" spans="1:13" ht="16.5">
      <c r="A8" s="10"/>
      <c r="B8" s="9" t="s">
        <v>187</v>
      </c>
      <c r="C8" s="10"/>
      <c r="D8" s="10"/>
      <c r="E8" s="14" t="s">
        <v>211</v>
      </c>
      <c r="F8" s="11">
        <f>'[6]經費累計-輸入'!G8</f>
        <v>0</v>
      </c>
      <c r="G8" s="11">
        <f>'[6]經費累計-輸入'!J8</f>
        <v>0</v>
      </c>
      <c r="H8" s="11"/>
      <c r="I8" s="12"/>
      <c r="J8" s="12"/>
      <c r="K8" s="11">
        <f>+'[6]經費累計-輸入'!P8</f>
        <v>511456772</v>
      </c>
      <c r="L8" s="11">
        <f>+'[6]經費累計-輸入'!R8</f>
        <v>0</v>
      </c>
      <c r="M8" s="11">
        <f>+'[6]經費累計-輸入'!T8</f>
        <v>2037327</v>
      </c>
    </row>
    <row r="9" spans="1:13" ht="16.5">
      <c r="A9" s="10"/>
      <c r="B9" s="10"/>
      <c r="C9" s="10"/>
      <c r="D9" s="10"/>
      <c r="E9" s="14"/>
      <c r="F9" s="11">
        <f>'[6]經費累計-輸入'!H8</f>
        <v>30000</v>
      </c>
      <c r="G9" s="11">
        <f>'[6]經費累計-輸入'!K8</f>
        <v>1096963223</v>
      </c>
      <c r="H9" s="11"/>
      <c r="I9" s="12"/>
      <c r="J9" s="12"/>
      <c r="K9" s="11"/>
      <c r="L9" s="11"/>
      <c r="M9" s="13"/>
    </row>
    <row r="10" spans="1:13" s="15" customFormat="1" ht="16.5">
      <c r="A10" s="10"/>
      <c r="B10" s="10"/>
      <c r="C10" s="10"/>
      <c r="D10" s="10"/>
      <c r="E10" s="14"/>
      <c r="F10" s="11"/>
      <c r="G10" s="11"/>
      <c r="H10" s="11"/>
      <c r="I10" s="12"/>
      <c r="J10" s="12"/>
      <c r="K10" s="11"/>
      <c r="L10" s="11"/>
      <c r="M10" s="13"/>
    </row>
    <row r="11" spans="1:13" ht="16.5">
      <c r="A11" s="9" t="s">
        <v>186</v>
      </c>
      <c r="B11" s="9" t="s">
        <v>187</v>
      </c>
      <c r="C11" s="9" t="s">
        <v>15</v>
      </c>
      <c r="D11" s="10"/>
      <c r="E11" s="17" t="s">
        <v>212</v>
      </c>
      <c r="F11" s="11">
        <f>'[6]經費累計-輸入'!F12</f>
        <v>47669417</v>
      </c>
      <c r="G11" s="11">
        <f>'[6]經費累計-輸入'!I12</f>
        <v>0</v>
      </c>
      <c r="H11" s="11">
        <f>+'[6]經費累計-輸入'!L12</f>
        <v>41946000</v>
      </c>
      <c r="I11" s="12"/>
      <c r="J11" s="12"/>
      <c r="K11" s="11">
        <f>+'[6]經費累計-輸入'!O12</f>
        <v>5546822</v>
      </c>
      <c r="L11" s="11">
        <f>+'[6]經費累計-輸入'!Q12</f>
        <v>0</v>
      </c>
      <c r="M11" s="13">
        <f>+'[6]經費累計-輸入'!S12</f>
        <v>1825558</v>
      </c>
    </row>
    <row r="12" spans="1:13" ht="16.5">
      <c r="A12" s="10"/>
      <c r="B12" s="10"/>
      <c r="C12" s="10"/>
      <c r="D12" s="10"/>
      <c r="E12" s="18" t="s">
        <v>213</v>
      </c>
      <c r="F12" s="11">
        <f>'[6]經費累計-輸入'!G12</f>
        <v>0</v>
      </c>
      <c r="G12" s="11">
        <f>'[6]經費累計-輸入'!J12</f>
        <v>0</v>
      </c>
      <c r="H12" s="11"/>
      <c r="I12" s="11"/>
      <c r="J12" s="11"/>
      <c r="K12" s="11">
        <f>+'[6]經費累計-輸入'!P12</f>
        <v>40120442</v>
      </c>
      <c r="L12" s="11">
        <f>+'[6]經費累計-輸入'!R12</f>
        <v>0</v>
      </c>
      <c r="M12" s="11">
        <f>+'[6]經費累計-輸入'!T12</f>
        <v>499069</v>
      </c>
    </row>
    <row r="13" spans="1:13" ht="16.5">
      <c r="A13" s="14"/>
      <c r="B13" s="14"/>
      <c r="C13" s="14"/>
      <c r="D13" s="14"/>
      <c r="E13" s="14"/>
      <c r="F13" s="11">
        <f>+'[6]經費累計-輸入'!H12</f>
        <v>0</v>
      </c>
      <c r="G13" s="11">
        <f>'[6]經費累計-輸入'!K12</f>
        <v>47669417</v>
      </c>
      <c r="H13" s="11"/>
      <c r="I13" s="12"/>
      <c r="J13" s="12"/>
      <c r="K13" s="11"/>
      <c r="L13" s="11"/>
      <c r="M13" s="13"/>
    </row>
    <row r="14" spans="1:13" ht="16.5">
      <c r="A14" s="14"/>
      <c r="B14" s="14"/>
      <c r="C14" s="14"/>
      <c r="D14" s="14"/>
      <c r="E14" s="14"/>
      <c r="F14" s="11"/>
      <c r="G14" s="11"/>
      <c r="H14" s="11"/>
      <c r="I14" s="12"/>
      <c r="J14" s="12"/>
      <c r="K14" s="11"/>
      <c r="L14" s="11"/>
      <c r="M14" s="13"/>
    </row>
    <row r="15" spans="1:13" ht="16.5">
      <c r="A15" s="16" t="s">
        <v>14</v>
      </c>
      <c r="B15" s="9"/>
      <c r="C15" s="9"/>
      <c r="D15" s="9" t="s">
        <v>15</v>
      </c>
      <c r="E15" s="19" t="s">
        <v>214</v>
      </c>
      <c r="F15" s="11">
        <f>+'[6]經費累計-輸入'!F16</f>
        <v>47669417</v>
      </c>
      <c r="G15" s="11">
        <f>'[6]經費累計-輸入'!I16</f>
        <v>0</v>
      </c>
      <c r="H15" s="11">
        <f>+'[6]經費累計-輸入'!L16</f>
        <v>41946000</v>
      </c>
      <c r="I15" s="12"/>
      <c r="J15" s="12"/>
      <c r="K15" s="11">
        <f>+'[6]經費累計-輸入'!O16</f>
        <v>5546822</v>
      </c>
      <c r="L15" s="11">
        <f>+'[6]經費累計-輸入'!Q16</f>
        <v>0</v>
      </c>
      <c r="M15" s="13">
        <f>+'[6]經費累計-輸入'!S16</f>
        <v>1825558</v>
      </c>
    </row>
    <row r="16" spans="1:13" ht="16.5">
      <c r="A16" s="10"/>
      <c r="B16" s="10"/>
      <c r="C16" s="10"/>
      <c r="D16" s="10"/>
      <c r="E16" s="20" t="s">
        <v>215</v>
      </c>
      <c r="F16" s="11">
        <f>+'[6]經費累計-輸入'!G16</f>
        <v>0</v>
      </c>
      <c r="G16" s="11">
        <f>'[6]經費累計-輸入'!J16</f>
        <v>0</v>
      </c>
      <c r="H16" s="11"/>
      <c r="I16" s="12"/>
      <c r="J16" s="12"/>
      <c r="K16" s="11">
        <f>+'[6]經費累計-輸入'!P16</f>
        <v>40120442</v>
      </c>
      <c r="L16" s="11">
        <f>+'[6]經費累計-輸入'!R16</f>
        <v>0</v>
      </c>
      <c r="M16" s="11">
        <f>+'[6]經費累計-輸入'!T16</f>
        <v>499069</v>
      </c>
    </row>
    <row r="17" spans="1:13" ht="16.5">
      <c r="A17" s="14"/>
      <c r="B17" s="14"/>
      <c r="C17" s="14"/>
      <c r="D17" s="14"/>
      <c r="E17" s="14"/>
      <c r="F17" s="11">
        <f>+'[6]經費累計-輸入'!H16</f>
        <v>0</v>
      </c>
      <c r="G17" s="11">
        <f>'[6]經費累計-輸入'!K16</f>
        <v>47669417</v>
      </c>
      <c r="H17" s="11"/>
      <c r="I17" s="12"/>
      <c r="J17" s="12"/>
      <c r="K17" s="11"/>
      <c r="L17" s="11"/>
      <c r="M17" s="13"/>
    </row>
    <row r="18" spans="1:13" ht="16.5">
      <c r="A18" s="14"/>
      <c r="B18" s="14"/>
      <c r="C18" s="14"/>
      <c r="D18" s="14"/>
      <c r="E18" s="14"/>
      <c r="F18" s="11"/>
      <c r="G18" s="11"/>
      <c r="H18" s="11"/>
      <c r="I18" s="12"/>
      <c r="J18" s="12"/>
      <c r="K18" s="11"/>
      <c r="L18" s="11"/>
      <c r="M18" s="13"/>
    </row>
    <row r="19" spans="1:13" ht="16.5">
      <c r="A19" s="21" t="s">
        <v>14</v>
      </c>
      <c r="B19" s="22"/>
      <c r="C19" s="22"/>
      <c r="D19" s="14"/>
      <c r="E19" s="23" t="s">
        <v>188</v>
      </c>
      <c r="F19" s="11">
        <f>+'[6]經費累計-輸入'!F20</f>
        <v>31607841</v>
      </c>
      <c r="G19" s="11">
        <f>+'[6]經費累計-輸入'!I20</f>
        <v>0</v>
      </c>
      <c r="H19" s="11">
        <f>+'[6]經費累計-輸入'!L20</f>
        <v>29545000</v>
      </c>
      <c r="I19" s="12"/>
      <c r="J19" s="12"/>
      <c r="K19" s="11">
        <f>+'[6]經費累計-輸入'!O20</f>
        <v>2388587</v>
      </c>
      <c r="L19" s="11">
        <f>+'[6]經費累計-輸入'!Q20</f>
        <v>0</v>
      </c>
      <c r="M19" s="13">
        <f>+'[6]經費累計-輸入'!S20</f>
        <v>349313</v>
      </c>
    </row>
    <row r="20" spans="1:13" ht="16.5">
      <c r="A20" s="14"/>
      <c r="B20" s="14"/>
      <c r="C20" s="14"/>
      <c r="D20" s="14"/>
      <c r="E20" s="24" t="s">
        <v>189</v>
      </c>
      <c r="F20" s="11">
        <f>+'[6]經費累計-輸入'!G20</f>
        <v>0</v>
      </c>
      <c r="G20" s="11">
        <f>+'[6]經費累計-輸入'!J20</f>
        <v>0</v>
      </c>
      <c r="H20" s="11"/>
      <c r="I20" s="12"/>
      <c r="J20" s="12"/>
      <c r="K20" s="11">
        <f>+'[6]經費累計-輸入'!P20</f>
        <v>29195687</v>
      </c>
      <c r="L20" s="11">
        <f>+'[6]經費累計-輸入'!R20</f>
        <v>0</v>
      </c>
      <c r="M20" s="11">
        <f>+'[6]經費累計-輸入'!T20</f>
        <v>299069</v>
      </c>
    </row>
    <row r="21" spans="1:13" ht="16.5">
      <c r="A21" s="14"/>
      <c r="B21" s="14"/>
      <c r="C21" s="14"/>
      <c r="D21" s="14"/>
      <c r="E21" s="14"/>
      <c r="F21" s="11">
        <f>+'[6]經費累計-輸入'!H20</f>
        <v>0</v>
      </c>
      <c r="G21" s="11">
        <f>+'[6]經費累計-輸入'!K20</f>
        <v>31607841</v>
      </c>
      <c r="H21" s="11"/>
      <c r="I21" s="12"/>
      <c r="J21" s="12"/>
      <c r="K21" s="11"/>
      <c r="L21" s="11"/>
      <c r="M21" s="13"/>
    </row>
    <row r="22" spans="1:13" ht="16.5">
      <c r="A22" s="14"/>
      <c r="B22" s="14"/>
      <c r="C22" s="14"/>
      <c r="D22" s="14"/>
      <c r="E22" s="14"/>
      <c r="F22" s="11"/>
      <c r="G22" s="11"/>
      <c r="H22" s="11"/>
      <c r="I22" s="12"/>
      <c r="J22" s="12"/>
      <c r="K22" s="11"/>
      <c r="L22" s="11"/>
      <c r="M22" s="13"/>
    </row>
    <row r="23" spans="1:13" ht="16.5">
      <c r="A23" s="16" t="s">
        <v>14</v>
      </c>
      <c r="B23" s="9"/>
      <c r="C23" s="9"/>
      <c r="D23" s="9"/>
      <c r="E23" s="23" t="s">
        <v>16</v>
      </c>
      <c r="F23" s="11">
        <f>+'[6]經費累計-輸入'!F24</f>
        <v>16061576</v>
      </c>
      <c r="G23" s="11">
        <f>+'[6]經費累計-輸入'!I24</f>
        <v>0</v>
      </c>
      <c r="H23" s="11">
        <f>+'[6]經費累計-輸入'!L24</f>
        <v>12401000</v>
      </c>
      <c r="I23" s="12"/>
      <c r="J23" s="12"/>
      <c r="K23" s="11">
        <f>+'[6]經費累計-輸入'!O24</f>
        <v>3158235</v>
      </c>
      <c r="L23" s="11">
        <f>+'[6]經費累計-輸入'!Q24</f>
        <v>0</v>
      </c>
      <c r="M23" s="13">
        <f>+'[6]經費累計-輸入'!S24</f>
        <v>1476245</v>
      </c>
    </row>
    <row r="24" spans="1:13" ht="16.5">
      <c r="A24" s="10"/>
      <c r="B24" s="10"/>
      <c r="C24" s="10"/>
      <c r="D24" s="10"/>
      <c r="E24" s="24" t="s">
        <v>17</v>
      </c>
      <c r="F24" s="11">
        <f>+'[6]經費累計-輸入'!G24</f>
        <v>0</v>
      </c>
      <c r="G24" s="11">
        <f>+'[6]經費累計-輸入'!J24</f>
        <v>0</v>
      </c>
      <c r="H24" s="11"/>
      <c r="I24" s="12"/>
      <c r="J24" s="12"/>
      <c r="K24" s="11">
        <f>+'[6]經費累計-輸入'!P24</f>
        <v>10924755</v>
      </c>
      <c r="L24" s="11">
        <f>+'[6]經費累計-輸入'!R24</f>
        <v>0</v>
      </c>
      <c r="M24" s="11">
        <f>+'[6]經費累計-輸入'!T24</f>
        <v>200000</v>
      </c>
    </row>
    <row r="25" spans="1:13" ht="16.5">
      <c r="A25" s="14"/>
      <c r="B25" s="14"/>
      <c r="C25" s="14"/>
      <c r="D25" s="14"/>
      <c r="E25" s="14"/>
      <c r="F25" s="11">
        <f>+'[6]經費累計-輸入'!H24</f>
        <v>0</v>
      </c>
      <c r="G25" s="11">
        <f>+'[6]經費累計-輸入'!K24</f>
        <v>16061576</v>
      </c>
      <c r="H25" s="11"/>
      <c r="I25" s="12"/>
      <c r="J25" s="12"/>
      <c r="K25" s="11"/>
      <c r="L25" s="11"/>
      <c r="M25" s="13"/>
    </row>
    <row r="26" spans="1:13" ht="16.5">
      <c r="A26" s="14"/>
      <c r="B26" s="14"/>
      <c r="C26" s="14"/>
      <c r="D26" s="14"/>
      <c r="E26" s="14"/>
      <c r="F26" s="11"/>
      <c r="G26" s="11"/>
      <c r="H26" s="11"/>
      <c r="I26" s="12"/>
      <c r="J26" s="12"/>
      <c r="K26" s="11"/>
      <c r="L26" s="11"/>
      <c r="M26" s="13"/>
    </row>
    <row r="27" spans="1:13" ht="16.5">
      <c r="A27" s="9" t="s">
        <v>186</v>
      </c>
      <c r="B27" s="9" t="s">
        <v>187</v>
      </c>
      <c r="C27" s="9" t="s">
        <v>216</v>
      </c>
      <c r="D27" s="10"/>
      <c r="E27" s="17">
        <f>'[6]經費累計-輸入'!E27</f>
        <v>310200</v>
      </c>
      <c r="F27" s="11">
        <f>+'[6]經費累計-輸入'!F28</f>
        <v>101026514</v>
      </c>
      <c r="G27" s="11">
        <f>+'[6]經費累計-輸入'!I28</f>
        <v>0</v>
      </c>
      <c r="H27" s="11">
        <f>+'[6]經費累計-輸入'!L28</f>
        <v>75623000</v>
      </c>
      <c r="I27" s="12"/>
      <c r="J27" s="12"/>
      <c r="K27" s="11">
        <f>+'[6]經費累計-輸入'!O28</f>
        <v>5438150</v>
      </c>
      <c r="L27" s="11">
        <f>+'[6]經費累計-輸入'!Q28</f>
        <v>0</v>
      </c>
      <c r="M27" s="13">
        <f>+'[6]經費累計-輸入'!S28</f>
        <v>7496354</v>
      </c>
    </row>
    <row r="28" spans="1:13" ht="16.5">
      <c r="A28" s="10"/>
      <c r="B28" s="10"/>
      <c r="C28" s="10"/>
      <c r="D28" s="10"/>
      <c r="E28" s="18" t="s">
        <v>217</v>
      </c>
      <c r="F28" s="11">
        <f>+'[6]經費累計-輸入'!G28</f>
        <v>0</v>
      </c>
      <c r="G28" s="11">
        <f>+'[6]經費累計-輸入'!J28</f>
        <v>0</v>
      </c>
      <c r="H28" s="11"/>
      <c r="I28" s="12"/>
      <c r="J28" s="12"/>
      <c r="K28" s="11">
        <f>+'[6]經費累計-輸入'!P28</f>
        <v>68126646</v>
      </c>
      <c r="L28" s="11">
        <f>+'[6]經費累計-輸入'!R28</f>
        <v>0</v>
      </c>
      <c r="M28" s="11">
        <f>+'[6]經費累計-輸入'!T28</f>
        <v>740303</v>
      </c>
    </row>
    <row r="29" spans="1:13" ht="16.5">
      <c r="A29" s="14"/>
      <c r="B29" s="14"/>
      <c r="C29" s="14"/>
      <c r="D29" s="14"/>
      <c r="E29" s="14"/>
      <c r="F29" s="11">
        <f>+'[6]經費累計-輸入'!H28</f>
        <v>30000</v>
      </c>
      <c r="G29" s="11">
        <f>+'[6]經費累計-輸入'!K28</f>
        <v>101056514</v>
      </c>
      <c r="H29" s="11"/>
      <c r="I29" s="12"/>
      <c r="J29" s="12"/>
      <c r="K29" s="11"/>
      <c r="L29" s="11"/>
      <c r="M29" s="13"/>
    </row>
    <row r="30" spans="1:13" s="15" customFormat="1" ht="16.5">
      <c r="A30" s="14"/>
      <c r="B30" s="14"/>
      <c r="C30" s="14"/>
      <c r="D30" s="14"/>
      <c r="E30" s="14"/>
      <c r="F30" s="11"/>
      <c r="G30" s="11"/>
      <c r="H30" s="11"/>
      <c r="I30" s="12"/>
      <c r="J30" s="12"/>
      <c r="K30" s="11"/>
      <c r="L30" s="11"/>
      <c r="M30" s="13"/>
    </row>
    <row r="31" spans="1:13" s="15" customFormat="1" ht="16.5">
      <c r="A31" s="16" t="s">
        <v>14</v>
      </c>
      <c r="B31" s="9"/>
      <c r="C31" s="9"/>
      <c r="D31" s="9" t="s">
        <v>15</v>
      </c>
      <c r="E31" s="19">
        <f>'[6]經費累計-輸入'!E31</f>
        <v>310201</v>
      </c>
      <c r="F31" s="11">
        <f>+'[6]經費累計-輸入'!F32</f>
        <v>15279743</v>
      </c>
      <c r="G31" s="11">
        <f>+'[6]經費累計-輸入'!I32</f>
        <v>0</v>
      </c>
      <c r="H31" s="11">
        <f>+'[6]經費累計-輸入'!L32</f>
        <v>13855000</v>
      </c>
      <c r="I31" s="12"/>
      <c r="J31" s="12"/>
      <c r="K31" s="11">
        <f>+'[6]經費累計-輸入'!O32</f>
        <v>1305734</v>
      </c>
      <c r="L31" s="11">
        <f>+'[6]經費累計-輸入'!Q32</f>
        <v>0</v>
      </c>
      <c r="M31" s="13">
        <f>+'[6]經費累計-輸入'!S32</f>
        <v>902402</v>
      </c>
    </row>
    <row r="32" spans="1:13" s="15" customFormat="1" ht="16.5">
      <c r="A32" s="10"/>
      <c r="B32" s="10"/>
      <c r="C32" s="10"/>
      <c r="D32" s="10"/>
      <c r="E32" s="20" t="s">
        <v>218</v>
      </c>
      <c r="F32" s="11">
        <f>+'[6]經費累計-輸入'!G32</f>
        <v>0</v>
      </c>
      <c r="G32" s="11">
        <f>+'[6]經費累計-輸入'!J32</f>
        <v>0</v>
      </c>
      <c r="H32" s="11"/>
      <c r="I32" s="12"/>
      <c r="J32" s="12"/>
      <c r="K32" s="11">
        <f>+'[6]經費累計-輸入'!P32</f>
        <v>12952598</v>
      </c>
      <c r="L32" s="11">
        <f>+'[6]經費累計-輸入'!R32</f>
        <v>0</v>
      </c>
      <c r="M32" s="11">
        <f>+'[6]經費累計-輸入'!T32</f>
        <v>268121</v>
      </c>
    </row>
    <row r="33" spans="1:13" s="15" customFormat="1" ht="16.5">
      <c r="A33" s="14"/>
      <c r="B33" s="14"/>
      <c r="C33" s="14"/>
      <c r="D33" s="14"/>
      <c r="E33" s="14"/>
      <c r="F33" s="11">
        <f>+'[6]經費累計-輸入'!H32</f>
        <v>0</v>
      </c>
      <c r="G33" s="11">
        <f>+'[6]經費累計-輸入'!K32</f>
        <v>15279743</v>
      </c>
      <c r="H33" s="11"/>
      <c r="I33" s="12"/>
      <c r="J33" s="12"/>
      <c r="K33" s="11"/>
      <c r="L33" s="11"/>
      <c r="M33" s="13"/>
    </row>
    <row r="34" spans="1:13" s="15" customFormat="1" ht="16.5">
      <c r="A34" s="14"/>
      <c r="B34" s="14"/>
      <c r="C34" s="14"/>
      <c r="D34" s="14"/>
      <c r="E34" s="14"/>
      <c r="F34" s="11"/>
      <c r="G34" s="11"/>
      <c r="H34" s="11"/>
      <c r="I34" s="12"/>
      <c r="J34" s="12"/>
      <c r="K34" s="11"/>
      <c r="L34" s="11"/>
      <c r="M34" s="13"/>
    </row>
    <row r="35" spans="1:13" ht="16.5">
      <c r="A35" s="21" t="s">
        <v>14</v>
      </c>
      <c r="B35" s="22"/>
      <c r="C35" s="22"/>
      <c r="D35" s="14"/>
      <c r="E35" s="23" t="s">
        <v>188</v>
      </c>
      <c r="F35" s="11">
        <f>+'[6]經費累計-輸入'!F36</f>
        <v>10436121</v>
      </c>
      <c r="G35" s="11">
        <f>+'[6]經費累計-輸入'!I36</f>
        <v>0</v>
      </c>
      <c r="H35" s="11">
        <f>+'[6]經費累計-輸入'!L36</f>
        <v>10107000</v>
      </c>
      <c r="I35" s="12"/>
      <c r="J35" s="12"/>
      <c r="K35" s="11">
        <f>+'[6]經費累計-輸入'!O36</f>
        <v>789829</v>
      </c>
      <c r="L35" s="11">
        <f>+'[6]經費累計-輸入'!Q36</f>
        <v>0</v>
      </c>
      <c r="M35" s="13">
        <f>+'[6]經費累計-輸入'!S36</f>
        <v>714852</v>
      </c>
    </row>
    <row r="36" spans="1:13" ht="16.5">
      <c r="A36" s="14"/>
      <c r="B36" s="14"/>
      <c r="C36" s="14"/>
      <c r="D36" s="14"/>
      <c r="E36" s="24" t="s">
        <v>189</v>
      </c>
      <c r="F36" s="11">
        <f>+'[6]經費累計-輸入'!G36</f>
        <v>0</v>
      </c>
      <c r="G36" s="11">
        <f>+'[6]經費累計-輸入'!J36</f>
        <v>0</v>
      </c>
      <c r="H36" s="11"/>
      <c r="I36" s="12"/>
      <c r="J36" s="12"/>
      <c r="K36" s="11">
        <f>+'[6]經費累計-輸入'!P36</f>
        <v>9392148</v>
      </c>
      <c r="L36" s="11">
        <f>+'[6]經費累計-輸入'!R36</f>
        <v>0</v>
      </c>
      <c r="M36" s="11">
        <f>+'[6]經費累計-輸入'!T36</f>
        <v>252361</v>
      </c>
    </row>
    <row r="37" spans="1:13" s="15" customFormat="1" ht="16.5">
      <c r="A37" s="14"/>
      <c r="B37" s="14"/>
      <c r="C37" s="14"/>
      <c r="D37" s="14"/>
      <c r="E37" s="14"/>
      <c r="F37" s="11">
        <f>+'[6]經費累計-輸入'!H36</f>
        <v>0</v>
      </c>
      <c r="G37" s="11">
        <f>+'[6]經費累計-輸入'!K36</f>
        <v>10436121</v>
      </c>
      <c r="H37" s="11"/>
      <c r="I37" s="12"/>
      <c r="J37" s="12"/>
      <c r="K37" s="11"/>
      <c r="L37" s="11"/>
      <c r="M37" s="13"/>
    </row>
    <row r="38" spans="1:13" s="15" customFormat="1" ht="16.5">
      <c r="A38" s="25"/>
      <c r="B38" s="25"/>
      <c r="C38" s="25"/>
      <c r="D38" s="25"/>
      <c r="E38" s="25"/>
      <c r="F38" s="26"/>
      <c r="G38" s="26"/>
      <c r="H38" s="26"/>
      <c r="I38" s="27"/>
      <c r="J38" s="27"/>
      <c r="K38" s="26"/>
      <c r="L38" s="26"/>
      <c r="M38" s="28"/>
    </row>
    <row r="39" spans="1:13" s="15" customFormat="1" ht="16.5">
      <c r="A39" s="180" t="s">
        <v>14</v>
      </c>
      <c r="B39" s="174"/>
      <c r="C39" s="174"/>
      <c r="D39" s="174"/>
      <c r="E39" s="181" t="s">
        <v>16</v>
      </c>
      <c r="F39" s="177">
        <f>+'[6]經費累計-輸入'!F40</f>
        <v>4843622</v>
      </c>
      <c r="G39" s="177">
        <f>+'[6]經費累計-輸入'!I40</f>
        <v>0</v>
      </c>
      <c r="H39" s="177">
        <f>+'[6]經費累計-輸入'!L40</f>
        <v>3748000</v>
      </c>
      <c r="I39" s="178"/>
      <c r="J39" s="178"/>
      <c r="K39" s="177">
        <f>+'[6]經費累計-輸入'!O40</f>
        <v>515905</v>
      </c>
      <c r="L39" s="177">
        <f>+'[6]經費累計-輸入'!Q40</f>
        <v>0</v>
      </c>
      <c r="M39" s="182">
        <f>+'[6]經費累計-輸入'!S40</f>
        <v>187550</v>
      </c>
    </row>
    <row r="40" spans="1:13" ht="16.5">
      <c r="A40" s="10"/>
      <c r="B40" s="10"/>
      <c r="C40" s="10"/>
      <c r="D40" s="10"/>
      <c r="E40" s="24" t="s">
        <v>17</v>
      </c>
      <c r="F40" s="11">
        <f>+'[6]經費累計-輸入'!G40</f>
        <v>0</v>
      </c>
      <c r="G40" s="11">
        <f>+'[6]經費累計-輸入'!J40</f>
        <v>0</v>
      </c>
      <c r="H40" s="11"/>
      <c r="I40" s="12"/>
      <c r="J40" s="12"/>
      <c r="K40" s="11">
        <f>+'[6]經費累計-輸入'!P40</f>
        <v>3560450</v>
      </c>
      <c r="L40" s="11">
        <f>+'[6]經費累計-輸入'!R40</f>
        <v>0</v>
      </c>
      <c r="M40" s="11">
        <f>+'[6]經費累計-輸入'!T40</f>
        <v>15760</v>
      </c>
    </row>
    <row r="41" spans="1:13" ht="16.5">
      <c r="A41" s="14"/>
      <c r="B41" s="14"/>
      <c r="C41" s="14"/>
      <c r="D41" s="14"/>
      <c r="E41" s="14"/>
      <c r="F41" s="11">
        <f>+'[6]經費累計-輸入'!H40</f>
        <v>0</v>
      </c>
      <c r="G41" s="11">
        <f>+'[6]經費累計-輸入'!K40</f>
        <v>4843622</v>
      </c>
      <c r="H41" s="11"/>
      <c r="I41" s="12"/>
      <c r="J41" s="12"/>
      <c r="K41" s="11"/>
      <c r="L41" s="11"/>
      <c r="M41" s="13"/>
    </row>
    <row r="42" spans="1:13" ht="16.5">
      <c r="A42" s="14"/>
      <c r="B42" s="14"/>
      <c r="C42" s="14"/>
      <c r="D42" s="14"/>
      <c r="E42" s="14"/>
      <c r="F42" s="11"/>
      <c r="G42" s="11"/>
      <c r="H42" s="11"/>
      <c r="I42" s="12"/>
      <c r="J42" s="12"/>
      <c r="K42" s="11"/>
      <c r="L42" s="11"/>
      <c r="M42" s="13"/>
    </row>
    <row r="43" spans="1:13" ht="16.5">
      <c r="A43" s="14"/>
      <c r="B43" s="14"/>
      <c r="C43" s="14"/>
      <c r="D43" s="14"/>
      <c r="E43" s="23" t="s">
        <v>190</v>
      </c>
      <c r="F43" s="11">
        <f>'[6]經費累計-輸入'!F44</f>
        <v>0</v>
      </c>
      <c r="G43" s="11">
        <f>+'[6]經費累計-輸入'!I44</f>
        <v>0</v>
      </c>
      <c r="H43" s="11">
        <f>+'[6]經費累計-輸入'!L44</f>
        <v>0</v>
      </c>
      <c r="I43" s="12"/>
      <c r="J43" s="12"/>
      <c r="K43" s="11">
        <f>+'[6]經費累計-輸入'!O44</f>
        <v>0</v>
      </c>
      <c r="L43" s="11">
        <f>+'[6]經費累計-輸入'!Q44</f>
        <v>0</v>
      </c>
      <c r="M43" s="11">
        <f>+'[6]經費累計-輸入'!S44</f>
        <v>0</v>
      </c>
    </row>
    <row r="44" spans="1:13" ht="16.5">
      <c r="A44" s="14"/>
      <c r="B44" s="14"/>
      <c r="C44" s="14"/>
      <c r="D44" s="14"/>
      <c r="E44" s="24" t="s">
        <v>191</v>
      </c>
      <c r="F44" s="11">
        <f>'[6]經費累計-輸入'!G44</f>
        <v>0</v>
      </c>
      <c r="G44" s="11">
        <f>+'[6]經費累計-輸入'!J44</f>
        <v>0</v>
      </c>
      <c r="H44" s="11"/>
      <c r="I44" s="12"/>
      <c r="J44" s="12"/>
      <c r="K44" s="11">
        <f>+'[6]經費累計-輸入'!P44</f>
        <v>0</v>
      </c>
      <c r="L44" s="11">
        <f>+'[6]經費累計-輸入'!R44</f>
        <v>0</v>
      </c>
      <c r="M44" s="11">
        <f>+'[6]經費累計-輸入'!T44</f>
        <v>0</v>
      </c>
    </row>
    <row r="45" spans="1:13" ht="16.5">
      <c r="A45" s="14"/>
      <c r="B45" s="14"/>
      <c r="C45" s="14"/>
      <c r="D45" s="14"/>
      <c r="E45" s="24"/>
      <c r="F45" s="11">
        <f>'[6]經費累計-輸入'!H44</f>
        <v>0</v>
      </c>
      <c r="G45" s="11">
        <f>+'[6]經費累計-輸入'!K44</f>
        <v>0</v>
      </c>
      <c r="H45" s="11"/>
      <c r="I45" s="12"/>
      <c r="J45" s="12"/>
      <c r="K45" s="11"/>
      <c r="L45" s="11"/>
      <c r="M45" s="13"/>
    </row>
    <row r="46" spans="1:13" ht="16.5">
      <c r="A46" s="14"/>
      <c r="B46" s="14"/>
      <c r="C46" s="14"/>
      <c r="D46" s="14"/>
      <c r="E46" s="24"/>
      <c r="F46" s="11"/>
      <c r="G46" s="11"/>
      <c r="H46" s="11"/>
      <c r="I46" s="12"/>
      <c r="J46" s="12"/>
      <c r="K46" s="11"/>
      <c r="L46" s="11"/>
      <c r="M46" s="13"/>
    </row>
    <row r="47" spans="1:13" s="15" customFormat="1" ht="16.5">
      <c r="A47" s="16" t="s">
        <v>14</v>
      </c>
      <c r="B47" s="9"/>
      <c r="C47" s="9" t="s">
        <v>216</v>
      </c>
      <c r="D47" s="9" t="s">
        <v>216</v>
      </c>
      <c r="E47" s="19">
        <f>'[6]經費累計-輸入'!E47</f>
        <v>310202</v>
      </c>
      <c r="F47" s="11">
        <f>+'[6]經費累計-輸入'!F48</f>
        <v>38513446</v>
      </c>
      <c r="G47" s="11">
        <f>+'[6]經費累計-輸入'!I48</f>
        <v>0</v>
      </c>
      <c r="H47" s="11">
        <f>+'[6]經費累計-輸入'!L48</f>
        <v>34109000</v>
      </c>
      <c r="I47" s="12"/>
      <c r="J47" s="12"/>
      <c r="K47" s="11">
        <f>+'[6]經費累計-輸入'!O48</f>
        <v>2188683</v>
      </c>
      <c r="L47" s="11">
        <f>+'[6]經費累計-輸入'!Q48</f>
        <v>0</v>
      </c>
      <c r="M47" s="13">
        <f>+'[6]經費累計-輸入'!S48</f>
        <v>2780867</v>
      </c>
    </row>
    <row r="48" spans="1:13" s="15" customFormat="1" ht="16.5">
      <c r="A48" s="10"/>
      <c r="B48" s="10"/>
      <c r="C48" s="10"/>
      <c r="D48" s="10"/>
      <c r="E48" s="20" t="s">
        <v>219</v>
      </c>
      <c r="F48" s="11">
        <f>+'[6]經費累計-輸入'!G48</f>
        <v>0</v>
      </c>
      <c r="G48" s="11">
        <f>+'[6]經費累計-輸入'!J48</f>
        <v>0</v>
      </c>
      <c r="H48" s="11"/>
      <c r="I48" s="12"/>
      <c r="J48" s="12"/>
      <c r="K48" s="11">
        <f>+'[6]經費累計-輸入'!P48</f>
        <v>31328133</v>
      </c>
      <c r="L48" s="11">
        <f>+'[6]經費累計-輸入'!R48</f>
        <v>0</v>
      </c>
      <c r="M48" s="11">
        <f>+'[6]經費累計-輸入'!T48</f>
        <v>413096</v>
      </c>
    </row>
    <row r="49" spans="1:13" s="15" customFormat="1" ht="16.5">
      <c r="A49" s="14"/>
      <c r="B49" s="14"/>
      <c r="C49" s="14"/>
      <c r="D49" s="14"/>
      <c r="E49" s="14"/>
      <c r="F49" s="11">
        <f>+'[6]經費累計-輸入'!H48</f>
        <v>0</v>
      </c>
      <c r="G49" s="11">
        <f>+'[6]經費累計-輸入'!K48</f>
        <v>38513446</v>
      </c>
      <c r="H49" s="11"/>
      <c r="I49" s="12"/>
      <c r="J49" s="12"/>
      <c r="K49" s="11"/>
      <c r="L49" s="11"/>
      <c r="M49" s="13"/>
    </row>
    <row r="50" spans="1:13" ht="16.5">
      <c r="A50" s="14"/>
      <c r="B50" s="14"/>
      <c r="C50" s="14"/>
      <c r="D50" s="14"/>
      <c r="E50" s="14"/>
      <c r="F50" s="11"/>
      <c r="G50" s="11"/>
      <c r="H50" s="11"/>
      <c r="I50" s="12"/>
      <c r="J50" s="12"/>
      <c r="K50" s="11"/>
      <c r="L50" s="11"/>
      <c r="M50" s="13"/>
    </row>
    <row r="51" spans="1:13" ht="16.5">
      <c r="A51" s="21" t="s">
        <v>14</v>
      </c>
      <c r="B51" s="22"/>
      <c r="C51" s="22"/>
      <c r="D51" s="14"/>
      <c r="E51" s="23" t="s">
        <v>188</v>
      </c>
      <c r="F51" s="11">
        <f>+'[6]經費累計-輸入'!F52</f>
        <v>22252104</v>
      </c>
      <c r="G51" s="11">
        <f>+'[6]經費累計-輸入'!I52</f>
        <v>0</v>
      </c>
      <c r="H51" s="11">
        <f>+'[6]經費累計-輸入'!L52</f>
        <v>21730000</v>
      </c>
      <c r="I51" s="12"/>
      <c r="J51" s="12"/>
      <c r="K51" s="11">
        <f>+'[6]經費累計-輸入'!O52</f>
        <v>1483049</v>
      </c>
      <c r="L51" s="11">
        <f>+'[6]經費累計-輸入'!Q52</f>
        <v>0</v>
      </c>
      <c r="M51" s="13">
        <f>+'[6]經費累計-輸入'!S52</f>
        <v>444719</v>
      </c>
    </row>
    <row r="52" spans="1:13" ht="16.5">
      <c r="A52" s="14"/>
      <c r="B52" s="14"/>
      <c r="C52" s="14"/>
      <c r="D52" s="14"/>
      <c r="E52" s="24" t="s">
        <v>189</v>
      </c>
      <c r="F52" s="11">
        <f>+'[6]經費累計-輸入'!G52</f>
        <v>0</v>
      </c>
      <c r="G52" s="11">
        <f>+'[6]經費累計-輸入'!J52</f>
        <v>0</v>
      </c>
      <c r="H52" s="11"/>
      <c r="I52" s="12"/>
      <c r="J52" s="12"/>
      <c r="K52" s="11">
        <f>+'[6]經費累計-輸入'!P52</f>
        <v>21285281</v>
      </c>
      <c r="L52" s="11">
        <f>+'[6]經費累計-輸入'!R52</f>
        <v>0</v>
      </c>
      <c r="M52" s="11">
        <f>+'[6]經費累計-輸入'!T52</f>
        <v>413096</v>
      </c>
    </row>
    <row r="53" spans="1:13" s="15" customFormat="1" ht="16.5">
      <c r="A53" s="14"/>
      <c r="B53" s="14"/>
      <c r="C53" s="14"/>
      <c r="D53" s="14"/>
      <c r="E53" s="14"/>
      <c r="F53" s="11">
        <f>+'[6]經費累計-輸入'!H52</f>
        <v>0</v>
      </c>
      <c r="G53" s="11">
        <f>+'[6]經費累計-輸入'!K52</f>
        <v>22252104</v>
      </c>
      <c r="H53" s="11"/>
      <c r="I53" s="12"/>
      <c r="J53" s="12"/>
      <c r="K53" s="11"/>
      <c r="L53" s="11"/>
      <c r="M53" s="13"/>
    </row>
    <row r="54" spans="1:13" ht="16.5">
      <c r="A54" s="14"/>
      <c r="B54" s="14"/>
      <c r="C54" s="14"/>
      <c r="D54" s="14"/>
      <c r="E54" s="14"/>
      <c r="F54" s="11"/>
      <c r="G54" s="11"/>
      <c r="H54" s="11"/>
      <c r="I54" s="12"/>
      <c r="J54" s="12"/>
      <c r="K54" s="11"/>
      <c r="L54" s="11"/>
      <c r="M54" s="13"/>
    </row>
    <row r="55" spans="1:13" ht="16.5">
      <c r="A55" s="16" t="s">
        <v>14</v>
      </c>
      <c r="B55" s="9"/>
      <c r="C55" s="9"/>
      <c r="D55" s="9"/>
      <c r="E55" s="23" t="s">
        <v>16</v>
      </c>
      <c r="F55" s="11">
        <f>+'[6]經費累計-輸入'!F56</f>
        <v>16251342</v>
      </c>
      <c r="G55" s="11">
        <f>+'[6]經費累計-輸入'!I56</f>
        <v>0</v>
      </c>
      <c r="H55" s="11">
        <f>+'[6]經費累計-輸入'!L56</f>
        <v>12379000</v>
      </c>
      <c r="I55" s="12"/>
      <c r="J55" s="12"/>
      <c r="K55" s="11">
        <f>+'[6]經費累計-輸入'!O56</f>
        <v>705634</v>
      </c>
      <c r="L55" s="11">
        <f>+'[6]經費累計-輸入'!Q56</f>
        <v>0</v>
      </c>
      <c r="M55" s="13">
        <f>+'[6]經費累計-輸入'!S56</f>
        <v>2336148</v>
      </c>
    </row>
    <row r="56" spans="1:13" ht="16.5">
      <c r="A56" s="10"/>
      <c r="B56" s="10"/>
      <c r="C56" s="10"/>
      <c r="D56" s="10"/>
      <c r="E56" s="24" t="s">
        <v>17</v>
      </c>
      <c r="F56" s="11">
        <f>+'[6]經費累計-輸入'!G56</f>
        <v>0</v>
      </c>
      <c r="G56" s="11">
        <f>+'[6]經費累計-輸入'!J56</f>
        <v>0</v>
      </c>
      <c r="H56" s="11"/>
      <c r="I56" s="12"/>
      <c r="J56" s="12"/>
      <c r="K56" s="11">
        <f>+'[6]經費累計-輸入'!P56</f>
        <v>10042852</v>
      </c>
      <c r="L56" s="11">
        <f>+'[6]經費累計-輸入'!R56</f>
        <v>0</v>
      </c>
      <c r="M56" s="11">
        <f>+'[6]經費累計-輸入'!T56</f>
        <v>0</v>
      </c>
    </row>
    <row r="57" spans="1:13" ht="16.5">
      <c r="A57" s="14"/>
      <c r="B57" s="14"/>
      <c r="C57" s="14"/>
      <c r="D57" s="14"/>
      <c r="E57" s="14"/>
      <c r="F57" s="11">
        <f>+'[6]經費累計-輸入'!H56</f>
        <v>0</v>
      </c>
      <c r="G57" s="11">
        <f>+'[6]經費累計-輸入'!K56</f>
        <v>16251342</v>
      </c>
      <c r="H57" s="11"/>
      <c r="I57" s="12"/>
      <c r="J57" s="12"/>
      <c r="K57" s="11"/>
      <c r="L57" s="11"/>
      <c r="M57" s="11"/>
    </row>
    <row r="58" spans="1:13" ht="16.5">
      <c r="A58" s="14"/>
      <c r="B58" s="14"/>
      <c r="C58" s="14"/>
      <c r="D58" s="14"/>
      <c r="E58" s="14"/>
      <c r="F58" s="11"/>
      <c r="G58" s="11"/>
      <c r="H58" s="11"/>
      <c r="I58" s="12"/>
      <c r="J58" s="12"/>
      <c r="K58" s="11"/>
      <c r="L58" s="11"/>
      <c r="M58" s="13"/>
    </row>
    <row r="59" spans="1:13" ht="16.5">
      <c r="A59" s="16" t="s">
        <v>14</v>
      </c>
      <c r="B59" s="9"/>
      <c r="C59" s="9"/>
      <c r="D59" s="9"/>
      <c r="E59" s="23" t="s">
        <v>190</v>
      </c>
      <c r="F59" s="11">
        <f>+'[6]經費累計-輸入'!F60</f>
        <v>10000</v>
      </c>
      <c r="G59" s="11">
        <f>+'[6]經費累計-輸入'!I60</f>
        <v>0</v>
      </c>
      <c r="H59" s="11">
        <f>+'[6]經費累計-輸入'!L60</f>
        <v>0</v>
      </c>
      <c r="I59" s="12"/>
      <c r="J59" s="12"/>
      <c r="K59" s="11">
        <f>+'[6]經費累計-輸入'!O60</f>
        <v>0</v>
      </c>
      <c r="L59" s="11">
        <f>+'[6]經費累計-輸入'!Q60</f>
        <v>0</v>
      </c>
      <c r="M59" s="11">
        <f>+'[6]經費累計-輸入'!S60</f>
        <v>0</v>
      </c>
    </row>
    <row r="60" spans="1:13" ht="16.5">
      <c r="A60" s="10"/>
      <c r="B60" s="10"/>
      <c r="C60" s="10"/>
      <c r="D60" s="10"/>
      <c r="E60" s="24" t="s">
        <v>191</v>
      </c>
      <c r="F60" s="11">
        <f>'[6]經費累計-輸入'!G60</f>
        <v>0</v>
      </c>
      <c r="G60" s="11">
        <f>+'[6]經費累計-輸入'!J60</f>
        <v>0</v>
      </c>
      <c r="H60" s="11"/>
      <c r="I60" s="12"/>
      <c r="J60" s="12"/>
      <c r="K60" s="11">
        <f>+'[6]經費累計-輸入'!P60</f>
        <v>0</v>
      </c>
      <c r="L60" s="11">
        <f>+'[6]經費累計-輸入'!R60</f>
        <v>0</v>
      </c>
      <c r="M60" s="11">
        <f>+'[6]經費累計-輸入'!T60</f>
        <v>0</v>
      </c>
    </row>
    <row r="61" spans="1:13" ht="16.5">
      <c r="A61" s="14"/>
      <c r="B61" s="14"/>
      <c r="C61" s="14"/>
      <c r="D61" s="14"/>
      <c r="E61" s="14"/>
      <c r="F61" s="11">
        <f>+'[6]經費累計-輸入'!H60</f>
        <v>0</v>
      </c>
      <c r="G61" s="11">
        <f>+'[6]經費累計-輸入'!K60</f>
        <v>10000</v>
      </c>
      <c r="H61" s="11"/>
      <c r="I61" s="12"/>
      <c r="J61" s="12"/>
      <c r="K61" s="11"/>
      <c r="L61" s="11"/>
      <c r="M61" s="13"/>
    </row>
    <row r="62" spans="1:13" s="15" customFormat="1" ht="16.5">
      <c r="A62" s="14"/>
      <c r="B62" s="14"/>
      <c r="C62" s="14"/>
      <c r="D62" s="14"/>
      <c r="E62" s="14"/>
      <c r="F62" s="11"/>
      <c r="G62" s="11"/>
      <c r="H62" s="11"/>
      <c r="I62" s="12"/>
      <c r="J62" s="12"/>
      <c r="K62" s="11"/>
      <c r="L62" s="11"/>
      <c r="M62" s="13"/>
    </row>
    <row r="63" spans="1:13" ht="16.5">
      <c r="A63" s="16" t="s">
        <v>14</v>
      </c>
      <c r="B63" s="9"/>
      <c r="C63" s="9"/>
      <c r="D63" s="9" t="s">
        <v>220</v>
      </c>
      <c r="E63" s="19">
        <f>'[6]經費累計-輸入'!E63</f>
        <v>310203</v>
      </c>
      <c r="F63" s="11">
        <f>+'[6]經費累計-輸入'!F64</f>
        <v>47233325</v>
      </c>
      <c r="G63" s="11">
        <f>+'[6]經費累計-輸入'!I64</f>
        <v>0</v>
      </c>
      <c r="H63" s="11">
        <f>+'[6]經費累計-輸入'!L64</f>
        <v>27659000</v>
      </c>
      <c r="I63" s="12"/>
      <c r="J63" s="12"/>
      <c r="K63" s="11">
        <f>+'[6]經費累計-輸入'!O64</f>
        <v>1943733</v>
      </c>
      <c r="L63" s="11">
        <f>+'[6]經費累計-輸入'!Q64</f>
        <v>0</v>
      </c>
      <c r="M63" s="13">
        <f>+'[6]經費累計-輸入'!S64</f>
        <v>3813085</v>
      </c>
    </row>
    <row r="64" spans="1:13" ht="16.5">
      <c r="A64" s="10"/>
      <c r="B64" s="10"/>
      <c r="C64" s="10"/>
      <c r="D64" s="10"/>
      <c r="E64" s="20" t="s">
        <v>221</v>
      </c>
      <c r="F64" s="11">
        <f>+'[6]經費累計-輸入'!G64</f>
        <v>0</v>
      </c>
      <c r="G64" s="11">
        <f>+'[6]經費累計-輸入'!J64</f>
        <v>0</v>
      </c>
      <c r="H64" s="11"/>
      <c r="I64" s="12"/>
      <c r="J64" s="12"/>
      <c r="K64" s="11">
        <f>+'[6]經費累計-輸入'!P64</f>
        <v>23845915</v>
      </c>
      <c r="L64" s="11">
        <f>+'[6]經費累計-輸入'!R64</f>
        <v>0</v>
      </c>
      <c r="M64" s="11">
        <f>+'[6]經費累計-輸入'!T64</f>
        <v>59086</v>
      </c>
    </row>
    <row r="65" spans="1:13" ht="16.5">
      <c r="A65" s="14"/>
      <c r="B65" s="14"/>
      <c r="C65" s="14"/>
      <c r="D65" s="14"/>
      <c r="E65" s="14"/>
      <c r="F65" s="11">
        <f>+'[6]經費累計-輸入'!H64</f>
        <v>30000</v>
      </c>
      <c r="G65" s="11">
        <f>+'[6]經費累計-輸入'!K64</f>
        <v>47263325</v>
      </c>
      <c r="H65" s="11"/>
      <c r="I65" s="12"/>
      <c r="J65" s="12"/>
      <c r="K65" s="11"/>
      <c r="L65" s="11"/>
      <c r="M65" s="13"/>
    </row>
    <row r="66" spans="1:13" s="15" customFormat="1" ht="16.5">
      <c r="A66" s="14"/>
      <c r="B66" s="14"/>
      <c r="C66" s="14"/>
      <c r="D66" s="14"/>
      <c r="E66" s="14"/>
      <c r="F66" s="11"/>
      <c r="G66" s="11"/>
      <c r="H66" s="11"/>
      <c r="I66" s="12"/>
      <c r="J66" s="12"/>
      <c r="K66" s="11"/>
      <c r="L66" s="11"/>
      <c r="M66" s="13"/>
    </row>
    <row r="67" spans="1:13" ht="16.5">
      <c r="A67" s="21" t="s">
        <v>14</v>
      </c>
      <c r="B67" s="22"/>
      <c r="C67" s="22"/>
      <c r="D67" s="14"/>
      <c r="E67" s="23" t="s">
        <v>188</v>
      </c>
      <c r="F67" s="11">
        <f>+'[6]經費累計-輸入'!F68</f>
        <v>13521687</v>
      </c>
      <c r="G67" s="11">
        <f>+'[6]經費累計-輸入'!I68</f>
        <v>0</v>
      </c>
      <c r="H67" s="11">
        <f>+'[6]經費累計-輸入'!L68</f>
        <v>10269000</v>
      </c>
      <c r="I67" s="12"/>
      <c r="J67" s="12"/>
      <c r="K67" s="11">
        <f>+'[6]經費累計-輸入'!O68</f>
        <v>1061204</v>
      </c>
      <c r="L67" s="11">
        <f>+'[6]經費累計-輸入'!Q68</f>
        <v>0</v>
      </c>
      <c r="M67" s="13">
        <f>+'[6]經費累計-輸入'!S68</f>
        <v>572308</v>
      </c>
    </row>
    <row r="68" spans="1:13" ht="28.5" customHeight="1">
      <c r="A68" s="14"/>
      <c r="B68" s="14"/>
      <c r="C68" s="14"/>
      <c r="D68" s="14"/>
      <c r="E68" s="24" t="s">
        <v>189</v>
      </c>
      <c r="F68" s="11">
        <f>+'[6]經費累計-輸入'!G68</f>
        <v>0</v>
      </c>
      <c r="G68" s="11">
        <f>+'[6]經費累計-輸入'!J68</f>
        <v>0</v>
      </c>
      <c r="H68" s="11"/>
      <c r="I68" s="12"/>
      <c r="J68" s="12"/>
      <c r="K68" s="11">
        <f>+'[6]經費累計-輸入'!P68</f>
        <v>9696692</v>
      </c>
      <c r="L68" s="11">
        <f>+'[6]經費累計-輸入'!R68</f>
        <v>0</v>
      </c>
      <c r="M68" s="11">
        <f>+'[6]經費累計-輸入'!T68</f>
        <v>29086</v>
      </c>
    </row>
    <row r="69" spans="1:13" ht="16.5">
      <c r="A69" s="14"/>
      <c r="B69" s="14"/>
      <c r="C69" s="14"/>
      <c r="D69" s="14"/>
      <c r="E69" s="14"/>
      <c r="F69" s="11">
        <f>+'[6]經費累計-輸入'!H68</f>
        <v>0</v>
      </c>
      <c r="G69" s="11">
        <f>+'[6]經費累計-輸入'!K68</f>
        <v>13521687</v>
      </c>
      <c r="H69" s="11"/>
      <c r="I69" s="12"/>
      <c r="J69" s="12"/>
      <c r="K69" s="11"/>
      <c r="L69" s="11"/>
      <c r="M69" s="13"/>
    </row>
    <row r="70" spans="1:13" ht="16.5">
      <c r="A70" s="14"/>
      <c r="B70" s="14"/>
      <c r="C70" s="14"/>
      <c r="D70" s="14"/>
      <c r="E70" s="14"/>
      <c r="F70" s="11"/>
      <c r="G70" s="11"/>
      <c r="H70" s="11"/>
      <c r="I70" s="12"/>
      <c r="J70" s="12"/>
      <c r="K70" s="11"/>
      <c r="L70" s="11"/>
      <c r="M70" s="13"/>
    </row>
    <row r="71" spans="1:13" s="15" customFormat="1" ht="16.5">
      <c r="A71" s="16" t="s">
        <v>14</v>
      </c>
      <c r="B71" s="9"/>
      <c r="C71" s="9"/>
      <c r="D71" s="9"/>
      <c r="E71" s="23" t="s">
        <v>16</v>
      </c>
      <c r="F71" s="11">
        <f>+'[6]經費累計-輸入'!F72</f>
        <v>33711638</v>
      </c>
      <c r="G71" s="11">
        <f>+'[6]經費累計-輸入'!I72</f>
        <v>0</v>
      </c>
      <c r="H71" s="11">
        <f>+'[6]經費累計-輸入'!L72</f>
        <v>17390000</v>
      </c>
      <c r="I71" s="12"/>
      <c r="J71" s="12"/>
      <c r="K71" s="11">
        <f>+'[6]經費累計-輸入'!O72</f>
        <v>882529</v>
      </c>
      <c r="L71" s="11">
        <f>+'[6]經費累計-輸入'!Q72</f>
        <v>0</v>
      </c>
      <c r="M71" s="13">
        <f>+'[6]經費累計-輸入'!S72</f>
        <v>3240777</v>
      </c>
    </row>
    <row r="72" spans="1:13" s="15" customFormat="1" ht="16.5">
      <c r="A72" s="10"/>
      <c r="B72" s="10"/>
      <c r="C72" s="10"/>
      <c r="D72" s="10"/>
      <c r="E72" s="24" t="s">
        <v>17</v>
      </c>
      <c r="F72" s="11">
        <f>+'[6]經費累計-輸入'!G72</f>
        <v>0</v>
      </c>
      <c r="G72" s="11">
        <f>+'[6]經費累計-輸入'!J72</f>
        <v>0</v>
      </c>
      <c r="H72" s="11"/>
      <c r="I72" s="12"/>
      <c r="J72" s="12"/>
      <c r="K72" s="11">
        <f>+'[6]經費累計-輸入'!P72</f>
        <v>14149223</v>
      </c>
      <c r="L72" s="11">
        <f>+'[6]經費累計-輸入'!R72</f>
        <v>0</v>
      </c>
      <c r="M72" s="11">
        <f>+'[6]經費累計-輸入'!T72</f>
        <v>30000</v>
      </c>
    </row>
    <row r="73" spans="1:13" s="15" customFormat="1" ht="16.5">
      <c r="A73" s="25"/>
      <c r="B73" s="25"/>
      <c r="C73" s="25"/>
      <c r="D73" s="25"/>
      <c r="E73" s="25"/>
      <c r="F73" s="26">
        <f>+'[6]經費累計-輸入'!H72</f>
        <v>30000</v>
      </c>
      <c r="G73" s="26">
        <f>+'[6]經費累計-輸入'!K72</f>
        <v>33741638</v>
      </c>
      <c r="H73" s="26"/>
      <c r="I73" s="27"/>
      <c r="J73" s="27"/>
      <c r="K73" s="26"/>
      <c r="L73" s="26"/>
      <c r="M73" s="28"/>
    </row>
    <row r="74" spans="1:13" s="15" customFormat="1" ht="16.5">
      <c r="A74" s="183"/>
      <c r="B74" s="183"/>
      <c r="C74" s="183"/>
      <c r="D74" s="183"/>
      <c r="E74" s="184"/>
      <c r="F74" s="177"/>
      <c r="G74" s="177"/>
      <c r="H74" s="177"/>
      <c r="I74" s="178"/>
      <c r="J74" s="178"/>
      <c r="K74" s="177"/>
      <c r="L74" s="177"/>
      <c r="M74" s="179"/>
    </row>
    <row r="75" spans="1:13" ht="16.5">
      <c r="A75" s="9" t="s">
        <v>186</v>
      </c>
      <c r="B75" s="9" t="s">
        <v>187</v>
      </c>
      <c r="C75" s="9" t="s">
        <v>220</v>
      </c>
      <c r="D75" s="10"/>
      <c r="E75" s="31">
        <f>'[6]經費累計-輸入'!E75</f>
        <v>310300</v>
      </c>
      <c r="F75" s="11">
        <f>+'[6]經費累計-輸入'!F76</f>
        <v>119533567</v>
      </c>
      <c r="G75" s="11">
        <f>+'[6]經費累計-輸入'!I76</f>
        <v>0</v>
      </c>
      <c r="H75" s="11">
        <f>+'[6]經費累計-輸入'!L76</f>
        <v>95954000</v>
      </c>
      <c r="I75" s="12"/>
      <c r="J75" s="12"/>
      <c r="K75" s="11">
        <f>+'[6]經費累計-輸入'!O76</f>
        <v>5951259</v>
      </c>
      <c r="L75" s="11">
        <f>+'[6]經費累計-輸入'!Q76</f>
        <v>0</v>
      </c>
      <c r="M75" s="13">
        <f>+'[6]經費累計-輸入'!S76</f>
        <v>12357991</v>
      </c>
    </row>
    <row r="76" spans="1:13" ht="16.5">
      <c r="A76" s="10"/>
      <c r="B76" s="10"/>
      <c r="C76" s="10"/>
      <c r="D76" s="10"/>
      <c r="E76" s="32" t="s">
        <v>222</v>
      </c>
      <c r="F76" s="11">
        <f>+'[6]經費累計-輸入'!G76</f>
        <v>0</v>
      </c>
      <c r="G76" s="11">
        <f>+'[6]經費累計-輸入'!J76</f>
        <v>0</v>
      </c>
      <c r="H76" s="11"/>
      <c r="I76" s="12"/>
      <c r="J76" s="12"/>
      <c r="K76" s="11">
        <f>+'[6]經費累計-輸入'!P76</f>
        <v>83596009</v>
      </c>
      <c r="L76" s="11">
        <f>+'[6]經費累計-輸入'!R76</f>
        <v>0</v>
      </c>
      <c r="M76" s="11">
        <f>+'[6]經費累計-輸入'!T76</f>
        <v>759396</v>
      </c>
    </row>
    <row r="77" spans="1:13" ht="16.5">
      <c r="A77" s="14"/>
      <c r="B77" s="14"/>
      <c r="C77" s="14"/>
      <c r="D77" s="14"/>
      <c r="E77" s="30"/>
      <c r="F77" s="11">
        <f>+'[6]經費累計-輸入'!H76</f>
        <v>0</v>
      </c>
      <c r="G77" s="11">
        <f>+'[6]經費累計-輸入'!K76</f>
        <v>119533567</v>
      </c>
      <c r="H77" s="11"/>
      <c r="I77" s="12"/>
      <c r="J77" s="12"/>
      <c r="K77" s="11"/>
      <c r="L77" s="11"/>
      <c r="M77" s="13"/>
    </row>
    <row r="78" spans="1:13" ht="16.5">
      <c r="A78" s="14"/>
      <c r="B78" s="14"/>
      <c r="C78" s="14"/>
      <c r="D78" s="14"/>
      <c r="E78" s="30"/>
      <c r="F78" s="11"/>
      <c r="G78" s="11"/>
      <c r="H78" s="11"/>
      <c r="I78" s="12"/>
      <c r="J78" s="12"/>
      <c r="K78" s="11"/>
      <c r="L78" s="11"/>
      <c r="M78" s="13"/>
    </row>
    <row r="79" spans="1:13" ht="16.5">
      <c r="A79" s="16" t="s">
        <v>14</v>
      </c>
      <c r="B79" s="9"/>
      <c r="C79" s="9"/>
      <c r="D79" s="9" t="s">
        <v>15</v>
      </c>
      <c r="E79" s="33">
        <f>'[6]經費累計-輸入'!E79</f>
        <v>310301</v>
      </c>
      <c r="F79" s="11">
        <f>+'[6]經費累計-輸入'!F80</f>
        <v>22245653</v>
      </c>
      <c r="G79" s="11">
        <f>+'[6]經費累計-輸入'!I80</f>
        <v>0</v>
      </c>
      <c r="H79" s="11">
        <f>+'[6]經費累計-輸入'!L80</f>
        <v>20340000</v>
      </c>
      <c r="I79" s="12"/>
      <c r="J79" s="12"/>
      <c r="K79" s="11">
        <f>+'[6]經費累計-輸入'!O80</f>
        <v>1338571</v>
      </c>
      <c r="L79" s="11">
        <f>+'[6]經費累計-輸入'!Q80</f>
        <v>0</v>
      </c>
      <c r="M79" s="13">
        <f>+'[6]經費累計-輸入'!S80</f>
        <v>2552117</v>
      </c>
    </row>
    <row r="80" spans="1:13" ht="16.5">
      <c r="A80" s="10"/>
      <c r="B80" s="10"/>
      <c r="C80" s="10"/>
      <c r="D80" s="10"/>
      <c r="E80" s="34" t="s">
        <v>223</v>
      </c>
      <c r="F80" s="11">
        <f>+'[6]經費累計-輸入'!G80</f>
        <v>0</v>
      </c>
      <c r="G80" s="11">
        <f>+'[6]經費累計-輸入'!J80</f>
        <v>0</v>
      </c>
      <c r="H80" s="11"/>
      <c r="I80" s="12"/>
      <c r="J80" s="12"/>
      <c r="K80" s="11">
        <f>+'[6]經費累計-輸入'!P80</f>
        <v>17787883</v>
      </c>
      <c r="L80" s="11">
        <f>+'[6]經費累計-輸入'!R80</f>
        <v>0</v>
      </c>
      <c r="M80" s="11">
        <f>+'[6]經費累計-輸入'!T80</f>
        <v>0</v>
      </c>
    </row>
    <row r="81" spans="1:13" ht="16.5">
      <c r="A81" s="14"/>
      <c r="B81" s="14"/>
      <c r="C81" s="14"/>
      <c r="D81" s="14"/>
      <c r="E81" s="30"/>
      <c r="F81" s="11">
        <f>+'[6]經費累計-輸入'!H80</f>
        <v>0</v>
      </c>
      <c r="G81" s="11">
        <f>+'[6]經費累計-輸入'!K80</f>
        <v>22245653</v>
      </c>
      <c r="H81" s="11"/>
      <c r="I81" s="12"/>
      <c r="J81" s="12"/>
      <c r="K81" s="11"/>
      <c r="L81" s="11"/>
      <c r="M81" s="13"/>
    </row>
    <row r="82" spans="1:13" ht="16.5">
      <c r="A82" s="14"/>
      <c r="B82" s="14"/>
      <c r="C82" s="14"/>
      <c r="D82" s="14"/>
      <c r="E82" s="30"/>
      <c r="F82" s="11"/>
      <c r="G82" s="11"/>
      <c r="H82" s="11"/>
      <c r="I82" s="12"/>
      <c r="J82" s="12"/>
      <c r="K82" s="11"/>
      <c r="L82" s="11"/>
      <c r="M82" s="13"/>
    </row>
    <row r="83" spans="1:13" ht="16.5">
      <c r="A83" s="21" t="s">
        <v>14</v>
      </c>
      <c r="B83" s="22"/>
      <c r="C83" s="22"/>
      <c r="D83" s="14"/>
      <c r="E83" s="35" t="s">
        <v>188</v>
      </c>
      <c r="F83" s="11">
        <f>'[6]經費累計-輸入'!F84</f>
        <v>13120035</v>
      </c>
      <c r="G83" s="11">
        <f>+'[6]經費累計-輸入'!I84</f>
        <v>0</v>
      </c>
      <c r="H83" s="11">
        <f>+'[6]經費累計-輸入'!L84</f>
        <v>13100000</v>
      </c>
      <c r="I83" s="12"/>
      <c r="J83" s="12"/>
      <c r="K83" s="11">
        <f>+'[6]經費累計-輸入'!O84</f>
        <v>746852</v>
      </c>
      <c r="L83" s="11">
        <f>+'[6]經費累計-輸入'!Q84</f>
        <v>0</v>
      </c>
      <c r="M83" s="13">
        <f>+'[6]經費累計-輸入'!S84</f>
        <v>1759919</v>
      </c>
    </row>
    <row r="84" spans="1:13" ht="16.5">
      <c r="A84" s="14"/>
      <c r="B84" s="14"/>
      <c r="C84" s="14"/>
      <c r="D84" s="14"/>
      <c r="E84" s="36" t="s">
        <v>189</v>
      </c>
      <c r="F84" s="11">
        <f>'[6]經費累計-輸入'!G84</f>
        <v>0</v>
      </c>
      <c r="G84" s="11">
        <f>+'[6]經費累計-輸入'!J84</f>
        <v>0</v>
      </c>
      <c r="H84" s="11"/>
      <c r="I84" s="12"/>
      <c r="J84" s="12"/>
      <c r="K84" s="11">
        <f>+'[6]經費累計-輸入'!P84</f>
        <v>11340081</v>
      </c>
      <c r="L84" s="11">
        <f>+'[6]經費累計-輸入'!R84</f>
        <v>0</v>
      </c>
      <c r="M84" s="11">
        <f>+'[6]經費累計-輸入'!T84</f>
        <v>0</v>
      </c>
    </row>
    <row r="85" spans="1:13" ht="16.5">
      <c r="A85" s="14"/>
      <c r="B85" s="14"/>
      <c r="C85" s="14"/>
      <c r="D85" s="14"/>
      <c r="E85" s="30"/>
      <c r="F85" s="11">
        <f>'[6]經費累計-輸入'!H84</f>
        <v>0</v>
      </c>
      <c r="G85" s="11">
        <f>+'[6]經費累計-輸入'!K84</f>
        <v>13120035</v>
      </c>
      <c r="H85" s="11"/>
      <c r="I85" s="12"/>
      <c r="J85" s="12"/>
      <c r="K85" s="11"/>
      <c r="L85" s="11"/>
      <c r="M85" s="13"/>
    </row>
    <row r="86" spans="1:13" ht="16.5">
      <c r="A86" s="14"/>
      <c r="B86" s="14"/>
      <c r="C86" s="14"/>
      <c r="D86" s="14"/>
      <c r="E86" s="30"/>
      <c r="F86" s="11"/>
      <c r="G86" s="11"/>
      <c r="H86" s="11"/>
      <c r="I86" s="12"/>
      <c r="J86" s="12"/>
      <c r="K86" s="11"/>
      <c r="L86" s="11"/>
      <c r="M86" s="13"/>
    </row>
    <row r="87" spans="1:13" ht="16.5">
      <c r="A87" s="16" t="s">
        <v>14</v>
      </c>
      <c r="B87" s="9"/>
      <c r="C87" s="9"/>
      <c r="D87" s="9"/>
      <c r="E87" s="35" t="s">
        <v>16</v>
      </c>
      <c r="F87" s="11">
        <f>'[6]經費累計-輸入'!F88</f>
        <v>9125618</v>
      </c>
      <c r="G87" s="11">
        <f>+'[6]經費累計-輸入'!I88</f>
        <v>0</v>
      </c>
      <c r="H87" s="11">
        <f>+'[6]經費累計-輸入'!L88</f>
        <v>7240000</v>
      </c>
      <c r="I87" s="12"/>
      <c r="J87" s="12"/>
      <c r="K87" s="11">
        <f>+'[6]經費累計-輸入'!O88</f>
        <v>591719</v>
      </c>
      <c r="L87" s="11">
        <f>+'[6]經費累計-輸入'!Q88</f>
        <v>0</v>
      </c>
      <c r="M87" s="13">
        <f>+'[6]經費累計-輸入'!S88</f>
        <v>792198</v>
      </c>
    </row>
    <row r="88" spans="1:13" s="15" customFormat="1" ht="16.5">
      <c r="A88" s="10"/>
      <c r="B88" s="10"/>
      <c r="C88" s="10"/>
      <c r="D88" s="10"/>
      <c r="E88" s="36" t="s">
        <v>17</v>
      </c>
      <c r="F88" s="11">
        <f>'[6]經費累計-輸入'!G88</f>
        <v>0</v>
      </c>
      <c r="G88" s="11">
        <f>+'[6]經費累計-輸入'!J88</f>
        <v>0</v>
      </c>
      <c r="H88" s="11"/>
      <c r="I88" s="12"/>
      <c r="J88" s="12"/>
      <c r="K88" s="11">
        <f>+'[6]經費累計-輸入'!P88</f>
        <v>6447802</v>
      </c>
      <c r="L88" s="11">
        <f>+'[6]經費累計-輸入'!R88</f>
        <v>0</v>
      </c>
      <c r="M88" s="11">
        <f>+'[6]經費累計-輸入'!T88</f>
        <v>0</v>
      </c>
    </row>
    <row r="89" spans="1:13" s="15" customFormat="1" ht="16.5">
      <c r="A89" s="14"/>
      <c r="B89" s="14"/>
      <c r="C89" s="14"/>
      <c r="D89" s="14"/>
      <c r="E89" s="30"/>
      <c r="F89" s="11">
        <f>'[6]經費累計-輸入'!H88</f>
        <v>0</v>
      </c>
      <c r="G89" s="11">
        <f>+'[6]經費累計-輸入'!K88</f>
        <v>9125618</v>
      </c>
      <c r="H89" s="11"/>
      <c r="I89" s="12"/>
      <c r="J89" s="12"/>
      <c r="K89" s="11"/>
      <c r="L89" s="11"/>
      <c r="M89" s="13"/>
    </row>
    <row r="90" spans="1:13" s="15" customFormat="1" ht="16.5">
      <c r="A90" s="9"/>
      <c r="B90" s="9"/>
      <c r="C90" s="10"/>
      <c r="D90" s="10"/>
      <c r="E90" s="37"/>
      <c r="F90" s="38"/>
      <c r="G90" s="38"/>
      <c r="H90" s="11"/>
      <c r="I90" s="38"/>
      <c r="J90" s="38"/>
      <c r="K90" s="11"/>
      <c r="L90" s="11"/>
      <c r="M90" s="13"/>
    </row>
    <row r="91" spans="1:13" s="15" customFormat="1" ht="16.5">
      <c r="A91" s="16" t="s">
        <v>14</v>
      </c>
      <c r="B91" s="9"/>
      <c r="C91" s="9"/>
      <c r="D91" s="9"/>
      <c r="E91" s="23" t="s">
        <v>190</v>
      </c>
      <c r="F91" s="11">
        <f>'[6]經費累計-輸入'!F92</f>
        <v>0</v>
      </c>
      <c r="G91" s="11">
        <f>+'[6]經費累計-輸入'!I92</f>
        <v>0</v>
      </c>
      <c r="H91" s="11">
        <f>+'[6]經費累計-輸入'!L92</f>
        <v>0</v>
      </c>
      <c r="I91" s="12"/>
      <c r="J91" s="12"/>
      <c r="K91" s="11">
        <f>+'[6]經費累計-輸入'!O92</f>
        <v>0</v>
      </c>
      <c r="L91" s="11">
        <f>+'[6]經費累計-輸入'!Q92</f>
        <v>0</v>
      </c>
      <c r="M91" s="11">
        <f>+'[6]經費累計-輸入'!S92</f>
        <v>0</v>
      </c>
    </row>
    <row r="92" spans="1:13" s="15" customFormat="1" ht="16.5">
      <c r="A92" s="10"/>
      <c r="B92" s="10"/>
      <c r="C92" s="10"/>
      <c r="D92" s="10"/>
      <c r="E92" s="24" t="s">
        <v>191</v>
      </c>
      <c r="F92" s="11">
        <f>'[6]經費累計-輸入'!G92</f>
        <v>0</v>
      </c>
      <c r="G92" s="11">
        <f>+'[6]經費累計-輸入'!J92</f>
        <v>0</v>
      </c>
      <c r="H92" s="11"/>
      <c r="I92" s="12"/>
      <c r="J92" s="12"/>
      <c r="K92" s="11">
        <f>+'[6]經費累計-輸入'!P92</f>
        <v>0</v>
      </c>
      <c r="L92" s="11">
        <f>+'[6]經費累計-輸入'!R92</f>
        <v>0</v>
      </c>
      <c r="M92" s="11">
        <f>+'[6]經費累計-輸入'!T92</f>
        <v>0</v>
      </c>
    </row>
    <row r="93" spans="1:13" s="15" customFormat="1" ht="16.5">
      <c r="A93" s="14"/>
      <c r="B93" s="14"/>
      <c r="C93" s="14"/>
      <c r="D93" s="14"/>
      <c r="E93" s="14"/>
      <c r="F93" s="11">
        <f>'[6]經費累計-輸入'!H92</f>
        <v>0</v>
      </c>
      <c r="G93" s="11">
        <f>+'[6]經費累計-輸入'!K92</f>
        <v>0</v>
      </c>
      <c r="H93" s="11"/>
      <c r="I93" s="12"/>
      <c r="J93" s="12"/>
      <c r="K93" s="11"/>
      <c r="L93" s="11"/>
      <c r="M93" s="13"/>
    </row>
    <row r="94" spans="1:13" s="15" customFormat="1" ht="16.5">
      <c r="A94" s="14"/>
      <c r="B94" s="14"/>
      <c r="C94" s="14"/>
      <c r="D94" s="14"/>
      <c r="E94" s="14"/>
      <c r="F94" s="11"/>
      <c r="G94" s="11"/>
      <c r="H94" s="11"/>
      <c r="I94" s="12"/>
      <c r="J94" s="12"/>
      <c r="K94" s="11"/>
      <c r="L94" s="11"/>
      <c r="M94" s="13"/>
    </row>
    <row r="95" spans="1:13" s="15" customFormat="1" ht="16.5">
      <c r="A95" s="16" t="s">
        <v>14</v>
      </c>
      <c r="B95" s="9"/>
      <c r="C95" s="9"/>
      <c r="D95" s="9" t="s">
        <v>216</v>
      </c>
      <c r="E95" s="19">
        <f>'[6]經費累計-輸入'!E95</f>
        <v>310302</v>
      </c>
      <c r="F95" s="11">
        <f>'[6]經費累計-輸入'!F96</f>
        <v>43155067</v>
      </c>
      <c r="G95" s="11">
        <f>+'[6]經費累計-輸入'!I96</f>
        <v>0</v>
      </c>
      <c r="H95" s="11">
        <f>+'[6]經費累計-輸入'!L96</f>
        <v>29146000</v>
      </c>
      <c r="I95" s="12"/>
      <c r="J95" s="12"/>
      <c r="K95" s="11">
        <f>+'[6]經費累計-輸入'!O96</f>
        <v>1370857</v>
      </c>
      <c r="L95" s="11">
        <f>+'[6]經費累計-輸入'!Q96</f>
        <v>0</v>
      </c>
      <c r="M95" s="13">
        <f>+'[6]經費累計-輸入'!S96</f>
        <v>4721565</v>
      </c>
    </row>
    <row r="96" spans="1:13" s="15" customFormat="1" ht="16.5">
      <c r="A96" s="10"/>
      <c r="B96" s="10"/>
      <c r="C96" s="10"/>
      <c r="D96" s="10"/>
      <c r="E96" s="39" t="s">
        <v>224</v>
      </c>
      <c r="F96" s="11">
        <f>'[6]經費累計-輸入'!G96</f>
        <v>0</v>
      </c>
      <c r="G96" s="11">
        <f>+'[6]經費累計-輸入'!J96</f>
        <v>0</v>
      </c>
      <c r="H96" s="11"/>
      <c r="I96" s="12"/>
      <c r="J96" s="12"/>
      <c r="K96" s="11">
        <f>+'[6]經費累計-輸入'!P96</f>
        <v>24424435</v>
      </c>
      <c r="L96" s="11">
        <f>+'[6]經費累計-輸入'!R96</f>
        <v>0</v>
      </c>
      <c r="M96" s="11">
        <f>+'[6]經費累計-輸入'!T96</f>
        <v>396050</v>
      </c>
    </row>
    <row r="97" spans="1:13" s="15" customFormat="1" ht="16.5">
      <c r="A97" s="14"/>
      <c r="B97" s="14"/>
      <c r="C97" s="14"/>
      <c r="D97" s="14"/>
      <c r="E97" s="14"/>
      <c r="F97" s="11">
        <f>'[6]經費累計-輸入'!H96</f>
        <v>0</v>
      </c>
      <c r="G97" s="11">
        <f>+'[6]經費累計-輸入'!K96</f>
        <v>43155067</v>
      </c>
      <c r="H97" s="11"/>
      <c r="I97" s="12"/>
      <c r="J97" s="12"/>
      <c r="K97" s="11"/>
      <c r="L97" s="11"/>
      <c r="M97" s="13"/>
    </row>
    <row r="98" spans="1:13" s="15" customFormat="1" ht="16.5">
      <c r="A98" s="14"/>
      <c r="B98" s="14"/>
      <c r="C98" s="14"/>
      <c r="D98" s="14"/>
      <c r="E98" s="14"/>
      <c r="F98" s="11"/>
      <c r="G98" s="11"/>
      <c r="H98" s="11"/>
      <c r="I98" s="12"/>
      <c r="J98" s="12"/>
      <c r="K98" s="11"/>
      <c r="L98" s="11"/>
      <c r="M98" s="13"/>
    </row>
    <row r="99" spans="1:13" s="15" customFormat="1" ht="16.5">
      <c r="A99" s="21" t="s">
        <v>14</v>
      </c>
      <c r="B99" s="22"/>
      <c r="C99" s="22"/>
      <c r="D99" s="14"/>
      <c r="E99" s="23" t="s">
        <v>188</v>
      </c>
      <c r="F99" s="11">
        <f>'[6]經費累計-輸入'!F100</f>
        <v>11151534</v>
      </c>
      <c r="G99" s="11">
        <f>+'[6]經費累計-輸入'!I100</f>
        <v>0</v>
      </c>
      <c r="H99" s="11">
        <f>+'[6]經費累計-輸入'!L100</f>
        <v>10266000</v>
      </c>
      <c r="I99" s="12"/>
      <c r="J99" s="12"/>
      <c r="K99" s="11">
        <f>+'[6]經費累計-輸入'!O100</f>
        <v>726299</v>
      </c>
      <c r="L99" s="11">
        <f>+'[6]經費累計-輸入'!Q100</f>
        <v>0</v>
      </c>
      <c r="M99" s="13">
        <f>+'[6]經費累計-輸入'!S100</f>
        <v>247940</v>
      </c>
    </row>
    <row r="100" spans="1:13" s="15" customFormat="1" ht="16.5">
      <c r="A100" s="14"/>
      <c r="B100" s="14"/>
      <c r="C100" s="14"/>
      <c r="D100" s="14"/>
      <c r="E100" s="24" t="s">
        <v>225</v>
      </c>
      <c r="F100" s="11">
        <f>'[6]經費累計-輸入'!G100</f>
        <v>0</v>
      </c>
      <c r="G100" s="11">
        <f>+'[6]經費累計-輸入'!J100</f>
        <v>0</v>
      </c>
      <c r="H100" s="11"/>
      <c r="I100" s="12"/>
      <c r="J100" s="12"/>
      <c r="K100" s="11">
        <f>+'[6]經費累計-輸入'!P100</f>
        <v>10018060</v>
      </c>
      <c r="L100" s="11">
        <f>+'[6]經費累計-輸入'!R100</f>
        <v>0</v>
      </c>
      <c r="M100" s="11">
        <f>+'[6]經費累計-輸入'!T100</f>
        <v>0</v>
      </c>
    </row>
    <row r="101" spans="1:13" s="15" customFormat="1" ht="16.5">
      <c r="A101" s="14"/>
      <c r="B101" s="14"/>
      <c r="C101" s="14"/>
      <c r="D101" s="14"/>
      <c r="E101" s="14"/>
      <c r="F101" s="11">
        <f>'[6]經費累計-輸入'!H100</f>
        <v>0</v>
      </c>
      <c r="G101" s="11">
        <f>+'[6]經費累計-輸入'!K100</f>
        <v>11151534</v>
      </c>
      <c r="H101" s="11"/>
      <c r="I101" s="12"/>
      <c r="J101" s="12"/>
      <c r="K101" s="11"/>
      <c r="L101" s="11"/>
      <c r="M101" s="13"/>
    </row>
    <row r="102" spans="1:13" s="15" customFormat="1" ht="16.5">
      <c r="A102" s="14"/>
      <c r="B102" s="14"/>
      <c r="C102" s="14"/>
      <c r="D102" s="14"/>
      <c r="E102" s="14"/>
      <c r="F102" s="38"/>
      <c r="G102" s="11"/>
      <c r="H102" s="11"/>
      <c r="I102" s="38"/>
      <c r="J102" s="38"/>
      <c r="K102" s="11"/>
      <c r="L102" s="11"/>
      <c r="M102" s="13"/>
    </row>
    <row r="103" spans="1:13" s="15" customFormat="1" ht="16.5">
      <c r="A103" s="16" t="s">
        <v>14</v>
      </c>
      <c r="B103" s="9"/>
      <c r="C103" s="9"/>
      <c r="D103" s="9"/>
      <c r="E103" s="23" t="s">
        <v>16</v>
      </c>
      <c r="F103" s="11">
        <f>'[6]經費累計-輸入'!F104</f>
        <v>31993533</v>
      </c>
      <c r="G103" s="11">
        <f>+'[6]經費累計-輸入'!I104</f>
        <v>0</v>
      </c>
      <c r="H103" s="11">
        <f>+'[6]經費累計-輸入'!L104</f>
        <v>18870000</v>
      </c>
      <c r="I103" s="12"/>
      <c r="J103" s="12"/>
      <c r="K103" s="11">
        <f>+'[6]經費累計-輸入'!O104</f>
        <v>644558</v>
      </c>
      <c r="L103" s="11">
        <f>+'[6]經費累計-輸入'!Q104</f>
        <v>0</v>
      </c>
      <c r="M103" s="13">
        <f>+'[6]經費累計-輸入'!S104</f>
        <v>4473625</v>
      </c>
    </row>
    <row r="104" spans="1:13" s="15" customFormat="1" ht="16.5">
      <c r="A104" s="10"/>
      <c r="B104" s="10"/>
      <c r="C104" s="10"/>
      <c r="D104" s="10"/>
      <c r="E104" s="24" t="s">
        <v>17</v>
      </c>
      <c r="F104" s="11">
        <f>'[6]經費累計-輸入'!G104</f>
        <v>0</v>
      </c>
      <c r="G104" s="11">
        <f>+'[6]經費累計-輸入'!J104</f>
        <v>0</v>
      </c>
      <c r="H104" s="11"/>
      <c r="I104" s="12"/>
      <c r="J104" s="12"/>
      <c r="K104" s="11">
        <f>+'[6]經費累計-輸入'!P104</f>
        <v>14396375</v>
      </c>
      <c r="L104" s="11">
        <f>+'[6]經費累計-輸入'!R104</f>
        <v>0</v>
      </c>
      <c r="M104" s="11">
        <f>+'[6]經費累計-輸入'!T104</f>
        <v>396050</v>
      </c>
    </row>
    <row r="105" spans="1:13" ht="16.5">
      <c r="A105" s="14"/>
      <c r="B105" s="14"/>
      <c r="C105" s="14"/>
      <c r="D105" s="14"/>
      <c r="E105" s="14"/>
      <c r="F105" s="11">
        <f>'[6]經費累計-輸入'!H104</f>
        <v>0</v>
      </c>
      <c r="G105" s="11">
        <f>+'[6]經費累計-輸入'!K104</f>
        <v>31993533</v>
      </c>
      <c r="H105" s="11"/>
      <c r="I105" s="12"/>
      <c r="J105" s="12"/>
      <c r="K105" s="11"/>
      <c r="L105" s="11"/>
      <c r="M105" s="13"/>
    </row>
    <row r="106" spans="1:13" ht="16.5">
      <c r="A106" s="9"/>
      <c r="B106" s="9"/>
      <c r="C106" s="10"/>
      <c r="D106" s="10"/>
      <c r="E106" s="22"/>
      <c r="F106" s="11"/>
      <c r="G106" s="11"/>
      <c r="H106" s="11"/>
      <c r="I106" s="12"/>
      <c r="J106" s="12"/>
      <c r="K106" s="11"/>
      <c r="L106" s="11"/>
      <c r="M106" s="13"/>
    </row>
    <row r="107" spans="1:13" ht="16.5">
      <c r="A107" s="16" t="s">
        <v>14</v>
      </c>
      <c r="B107" s="9"/>
      <c r="C107" s="9"/>
      <c r="D107" s="9"/>
      <c r="E107" s="23" t="s">
        <v>226</v>
      </c>
      <c r="F107" s="11">
        <f>'[6]經費累計-輸入'!F108</f>
        <v>10000</v>
      </c>
      <c r="G107" s="11">
        <f>+'[6]經費累計-輸入'!I108</f>
        <v>0</v>
      </c>
      <c r="H107" s="11">
        <f>+'[6]經費累計-輸入'!L108</f>
        <v>10000</v>
      </c>
      <c r="I107" s="12"/>
      <c r="J107" s="12"/>
      <c r="K107" s="11">
        <f>+'[6]經費累計-輸入'!O108</f>
        <v>0</v>
      </c>
      <c r="L107" s="11">
        <f>+'[6]經費累計-輸入'!Q108</f>
        <v>0</v>
      </c>
      <c r="M107" s="11">
        <f>+'[6]經費累計-輸入'!S108</f>
        <v>0</v>
      </c>
    </row>
    <row r="108" spans="1:13" ht="16.5">
      <c r="A108" s="10"/>
      <c r="B108" s="10"/>
      <c r="C108" s="10"/>
      <c r="D108" s="10"/>
      <c r="E108" s="24" t="s">
        <v>227</v>
      </c>
      <c r="F108" s="11">
        <f>'[6]經費累計-輸入'!G108</f>
        <v>0</v>
      </c>
      <c r="G108" s="11">
        <f>+'[6]經費累計-輸入'!J108</f>
        <v>0</v>
      </c>
      <c r="H108" s="185" t="s">
        <v>228</v>
      </c>
      <c r="I108" s="12"/>
      <c r="J108" s="12"/>
      <c r="K108" s="11">
        <f>+'[6]經費累計-輸入'!P108</f>
        <v>10000</v>
      </c>
      <c r="L108" s="11">
        <f>+'[6]經費累計-輸入'!R108</f>
        <v>0</v>
      </c>
      <c r="M108" s="11">
        <f>+'[6]經費累計-輸入'!T108</f>
        <v>0</v>
      </c>
    </row>
    <row r="109" spans="1:13" s="15" customFormat="1" ht="16.5">
      <c r="A109" s="25"/>
      <c r="B109" s="25"/>
      <c r="C109" s="25"/>
      <c r="D109" s="25"/>
      <c r="E109" s="25"/>
      <c r="F109" s="26">
        <f>'[6]經費累計-輸入'!H108</f>
        <v>0</v>
      </c>
      <c r="G109" s="26">
        <f>+'[6]經費累計-輸入'!K108</f>
        <v>10000</v>
      </c>
      <c r="H109" s="26"/>
      <c r="I109" s="27"/>
      <c r="J109" s="27"/>
      <c r="K109" s="26"/>
      <c r="L109" s="26"/>
      <c r="M109" s="28"/>
    </row>
    <row r="110" spans="1:13" s="15" customFormat="1" ht="16.5">
      <c r="A110" s="183"/>
      <c r="B110" s="183"/>
      <c r="C110" s="183"/>
      <c r="D110" s="183"/>
      <c r="E110" s="183"/>
      <c r="F110" s="177"/>
      <c r="G110" s="177"/>
      <c r="H110" s="177"/>
      <c r="I110" s="178"/>
      <c r="J110" s="178"/>
      <c r="K110" s="177"/>
      <c r="L110" s="177"/>
      <c r="M110" s="179"/>
    </row>
    <row r="111" spans="1:13" s="15" customFormat="1" ht="16.5">
      <c r="A111" s="16" t="s">
        <v>14</v>
      </c>
      <c r="B111" s="9"/>
      <c r="C111" s="9"/>
      <c r="D111" s="9" t="s">
        <v>229</v>
      </c>
      <c r="E111" s="19">
        <f>'[6]經費累計-輸入'!E111</f>
        <v>310303</v>
      </c>
      <c r="F111" s="11">
        <f>'[6]經費累計-輸入'!F112</f>
        <v>14904416</v>
      </c>
      <c r="G111" s="11">
        <f>+'[6]經費累計-輸入'!I112</f>
        <v>0</v>
      </c>
      <c r="H111" s="11">
        <f>+'[6]經費累計-輸入'!L112</f>
        <v>13587000</v>
      </c>
      <c r="I111" s="12"/>
      <c r="J111" s="12"/>
      <c r="K111" s="11">
        <f>+'[6]經費累計-輸入'!O112</f>
        <v>919445</v>
      </c>
      <c r="L111" s="11">
        <f>+'[6]經費累計-輸入'!Q112</f>
        <v>0</v>
      </c>
      <c r="M111" s="13">
        <f>+'[6]經費累計-輸入'!S112</f>
        <v>1401136</v>
      </c>
    </row>
    <row r="112" spans="1:13" s="15" customFormat="1" ht="16.5">
      <c r="A112" s="10"/>
      <c r="B112" s="10"/>
      <c r="C112" s="10"/>
      <c r="D112" s="10"/>
      <c r="E112" s="39" t="s">
        <v>230</v>
      </c>
      <c r="F112" s="11">
        <f>'[6]經費累計-輸入'!G112</f>
        <v>0</v>
      </c>
      <c r="G112" s="11">
        <f>+'[6]經費累計-輸入'!J112</f>
        <v>0</v>
      </c>
      <c r="H112" s="11"/>
      <c r="I112" s="12"/>
      <c r="J112" s="12"/>
      <c r="K112" s="11">
        <f>+'[6]經費累計-輸入'!P112</f>
        <v>12185864</v>
      </c>
      <c r="L112" s="11">
        <f>+'[6]經費累計-輸入'!R112</f>
        <v>0</v>
      </c>
      <c r="M112" s="11">
        <f>+'[6]經費累計-輸入'!T112</f>
        <v>290103</v>
      </c>
    </row>
    <row r="113" spans="1:13" s="15" customFormat="1" ht="16.5">
      <c r="A113" s="14"/>
      <c r="B113" s="14"/>
      <c r="C113" s="14"/>
      <c r="D113" s="14"/>
      <c r="E113" s="14"/>
      <c r="F113" s="11">
        <f>'[6]經費累計-輸入'!H112</f>
        <v>0</v>
      </c>
      <c r="G113" s="11">
        <f>+'[6]經費累計-輸入'!K112</f>
        <v>14904416</v>
      </c>
      <c r="H113" s="11"/>
      <c r="I113" s="12"/>
      <c r="J113" s="12"/>
      <c r="K113" s="11"/>
      <c r="L113" s="11"/>
      <c r="M113" s="13"/>
    </row>
    <row r="114" spans="1:13" s="15" customFormat="1" ht="16.5">
      <c r="A114" s="14"/>
      <c r="B114" s="14"/>
      <c r="C114" s="14"/>
      <c r="D114" s="14"/>
      <c r="E114" s="14"/>
      <c r="F114" s="38"/>
      <c r="G114" s="11"/>
      <c r="H114" s="11"/>
      <c r="I114" s="38"/>
      <c r="J114" s="38"/>
      <c r="K114" s="11"/>
      <c r="L114" s="11"/>
      <c r="M114" s="13"/>
    </row>
    <row r="115" spans="1:13" s="15" customFormat="1" ht="16.5">
      <c r="A115" s="21" t="s">
        <v>14</v>
      </c>
      <c r="B115" s="22"/>
      <c r="C115" s="22"/>
      <c r="D115" s="14"/>
      <c r="E115" s="23" t="s">
        <v>231</v>
      </c>
      <c r="F115" s="11">
        <f>'[6]經費累計-輸入'!F116</f>
        <v>12143681</v>
      </c>
      <c r="G115" s="11">
        <f>+'[6]經費累計-輸入'!I116</f>
        <v>0</v>
      </c>
      <c r="H115" s="11">
        <f>+'[6]經費累計-輸入'!L116</f>
        <v>11472000</v>
      </c>
      <c r="I115" s="12"/>
      <c r="J115" s="12"/>
      <c r="K115" s="11">
        <f>+'[6]經費累計-輸入'!O116</f>
        <v>778804</v>
      </c>
      <c r="L115" s="11">
        <f>+'[6]經費累計-輸入'!Q116</f>
        <v>0</v>
      </c>
      <c r="M115" s="13">
        <f>+'[6]經費累計-輸入'!S116</f>
        <v>1207184</v>
      </c>
    </row>
    <row r="116" spans="1:13" s="15" customFormat="1" ht="16.5">
      <c r="A116" s="14"/>
      <c r="B116" s="14"/>
      <c r="C116" s="14"/>
      <c r="D116" s="14"/>
      <c r="E116" s="24" t="s">
        <v>225</v>
      </c>
      <c r="F116" s="11">
        <f>'[6]經費累計-輸入'!G116</f>
        <v>0</v>
      </c>
      <c r="G116" s="11">
        <f>+'[6]經費累計-輸入'!J116</f>
        <v>0</v>
      </c>
      <c r="H116" s="11"/>
      <c r="I116" s="12"/>
      <c r="J116" s="12"/>
      <c r="K116" s="11">
        <f>+'[6]經費累計-輸入'!P116</f>
        <v>10264816</v>
      </c>
      <c r="L116" s="11">
        <f>+'[6]經費累計-輸入'!R116</f>
        <v>0</v>
      </c>
      <c r="M116" s="11">
        <f>+'[6]經費累計-輸入'!T116</f>
        <v>290103</v>
      </c>
    </row>
    <row r="117" spans="1:13" s="15" customFormat="1" ht="16.5">
      <c r="A117" s="14"/>
      <c r="B117" s="14"/>
      <c r="C117" s="14"/>
      <c r="D117" s="14"/>
      <c r="E117" s="14"/>
      <c r="F117" s="11">
        <f>'[6]經費累計-輸入'!H116</f>
        <v>0</v>
      </c>
      <c r="G117" s="11">
        <f>+'[6]經費累計-輸入'!K116</f>
        <v>12143681</v>
      </c>
      <c r="H117" s="11"/>
      <c r="I117" s="12"/>
      <c r="J117" s="12"/>
      <c r="K117" s="11"/>
      <c r="L117" s="11"/>
      <c r="M117" s="13"/>
    </row>
    <row r="118" spans="1:13" s="15" customFormat="1" ht="16.5">
      <c r="A118" s="14"/>
      <c r="B118" s="14"/>
      <c r="C118" s="14"/>
      <c r="D118" s="14"/>
      <c r="E118" s="14"/>
      <c r="F118" s="11"/>
      <c r="G118" s="11"/>
      <c r="H118" s="11"/>
      <c r="I118" s="12"/>
      <c r="J118" s="12"/>
      <c r="K118" s="11"/>
      <c r="L118" s="11"/>
      <c r="M118" s="13"/>
    </row>
    <row r="119" spans="1:13" s="15" customFormat="1" ht="16.5">
      <c r="A119" s="16" t="s">
        <v>14</v>
      </c>
      <c r="B119" s="9"/>
      <c r="C119" s="9"/>
      <c r="D119" s="9"/>
      <c r="E119" s="23" t="s">
        <v>16</v>
      </c>
      <c r="F119" s="11">
        <f>'[6]經費累計-輸入'!F120</f>
        <v>2760735</v>
      </c>
      <c r="G119" s="11">
        <f>+'[6]經費累計-輸入'!I120</f>
        <v>0</v>
      </c>
      <c r="H119" s="11">
        <f>+'[6]經費累計-輸入'!L120</f>
        <v>2115000</v>
      </c>
      <c r="I119" s="12"/>
      <c r="J119" s="12"/>
      <c r="K119" s="11">
        <f>+'[6]經費累計-輸入'!O120</f>
        <v>140641</v>
      </c>
      <c r="L119" s="11">
        <f>+'[6]經費累計-輸入'!Q120</f>
        <v>0</v>
      </c>
      <c r="M119" s="13">
        <f>+'[6]經費累計-輸入'!S120</f>
        <v>193952</v>
      </c>
    </row>
    <row r="120" spans="1:13" s="15" customFormat="1" ht="16.5">
      <c r="A120" s="10"/>
      <c r="B120" s="10"/>
      <c r="C120" s="10"/>
      <c r="D120" s="10"/>
      <c r="E120" s="24" t="s">
        <v>17</v>
      </c>
      <c r="F120" s="11">
        <f>'[6]經費累計-輸入'!G120</f>
        <v>0</v>
      </c>
      <c r="G120" s="11">
        <f>+'[6]經費累計-輸入'!J120</f>
        <v>0</v>
      </c>
      <c r="H120" s="11"/>
      <c r="I120" s="12"/>
      <c r="J120" s="12"/>
      <c r="K120" s="11">
        <f>+'[6]經費累計-輸入'!P120</f>
        <v>1921048</v>
      </c>
      <c r="L120" s="11">
        <f>+'[6]經費累計-輸入'!R120</f>
        <v>0</v>
      </c>
      <c r="M120" s="11">
        <f>+'[6]經費累計-輸入'!T120</f>
        <v>0</v>
      </c>
    </row>
    <row r="121" spans="1:13" s="15" customFormat="1" ht="16.5">
      <c r="A121" s="14"/>
      <c r="B121" s="14"/>
      <c r="C121" s="14"/>
      <c r="D121" s="14"/>
      <c r="E121" s="14"/>
      <c r="F121" s="11">
        <f>'[6]經費累計-輸入'!H120</f>
        <v>0</v>
      </c>
      <c r="G121" s="11">
        <f>+'[6]經費累計-輸入'!K120</f>
        <v>2760735</v>
      </c>
      <c r="H121" s="11"/>
      <c r="I121" s="12"/>
      <c r="J121" s="12"/>
      <c r="K121" s="11"/>
      <c r="L121" s="11"/>
      <c r="M121" s="11"/>
    </row>
    <row r="122" spans="1:13" s="15" customFormat="1" ht="16.5">
      <c r="A122" s="14"/>
      <c r="B122" s="14"/>
      <c r="C122" s="14"/>
      <c r="D122" s="14"/>
      <c r="E122" s="14"/>
      <c r="F122" s="11"/>
      <c r="G122" s="11"/>
      <c r="H122" s="11"/>
      <c r="I122" s="12"/>
      <c r="J122" s="12"/>
      <c r="K122" s="11"/>
      <c r="L122" s="11"/>
      <c r="M122" s="11"/>
    </row>
    <row r="123" spans="1:13" s="15" customFormat="1" ht="16.5">
      <c r="A123" s="16" t="s">
        <v>14</v>
      </c>
      <c r="B123" s="9"/>
      <c r="C123" s="9"/>
      <c r="D123" s="9"/>
      <c r="E123" s="23" t="s">
        <v>226</v>
      </c>
      <c r="F123" s="11">
        <f>'[6]經費累計-輸入'!F124</f>
        <v>0</v>
      </c>
      <c r="G123" s="11">
        <f>+'[6]經費累計-輸入'!I124</f>
        <v>0</v>
      </c>
      <c r="H123" s="11">
        <f>+'[6]經費累計-輸入'!L124</f>
        <v>0</v>
      </c>
      <c r="I123" s="12"/>
      <c r="J123" s="12"/>
      <c r="K123" s="11">
        <f>+'[6]經費累計-輸入'!O124</f>
        <v>0</v>
      </c>
      <c r="L123" s="11">
        <f>+'[6]經費累計-輸入'!Q124</f>
        <v>0</v>
      </c>
      <c r="M123" s="11">
        <f>+'[6]經費累計-輸入'!S124</f>
        <v>0</v>
      </c>
    </row>
    <row r="124" spans="1:13" s="15" customFormat="1" ht="16.5">
      <c r="A124" s="10"/>
      <c r="B124" s="10"/>
      <c r="C124" s="10"/>
      <c r="D124" s="10"/>
      <c r="E124" s="24" t="s">
        <v>227</v>
      </c>
      <c r="F124" s="11">
        <f>'[6]經費累計-輸入'!G124</f>
        <v>0</v>
      </c>
      <c r="G124" s="11">
        <f>+'[6]經費累計-輸入'!J124</f>
        <v>0</v>
      </c>
      <c r="H124" s="11"/>
      <c r="I124" s="12"/>
      <c r="J124" s="12"/>
      <c r="K124" s="11">
        <f>+'[6]經費累計-輸入'!P124</f>
        <v>0</v>
      </c>
      <c r="L124" s="11">
        <f>+'[6]經費累計-輸入'!R124</f>
        <v>0</v>
      </c>
      <c r="M124" s="11">
        <f>+'[6]經費累計-輸入'!T124</f>
        <v>0</v>
      </c>
    </row>
    <row r="125" spans="1:13" s="15" customFormat="1" ht="16.5">
      <c r="A125" s="10"/>
      <c r="B125" s="10"/>
      <c r="C125" s="10"/>
      <c r="D125" s="10"/>
      <c r="E125" s="24"/>
      <c r="F125" s="11">
        <f>'[6]經費累計-輸入'!H124</f>
        <v>0</v>
      </c>
      <c r="G125" s="11">
        <f>+'[6]經費累計-輸入'!K124</f>
        <v>0</v>
      </c>
      <c r="H125" s="11"/>
      <c r="I125" s="12"/>
      <c r="J125" s="12"/>
      <c r="K125" s="11"/>
      <c r="L125" s="11"/>
      <c r="M125" s="13"/>
    </row>
    <row r="126" spans="1:13" s="15" customFormat="1" ht="16.5">
      <c r="A126" s="10"/>
      <c r="B126" s="10"/>
      <c r="C126" s="10"/>
      <c r="D126" s="10"/>
      <c r="E126" s="24"/>
      <c r="F126" s="11"/>
      <c r="G126" s="11"/>
      <c r="H126" s="11"/>
      <c r="I126" s="12"/>
      <c r="J126" s="12"/>
      <c r="K126" s="11"/>
      <c r="L126" s="11"/>
      <c r="M126" s="13"/>
    </row>
    <row r="127" spans="1:13" s="15" customFormat="1" ht="16.5">
      <c r="A127" s="16" t="s">
        <v>14</v>
      </c>
      <c r="B127" s="9"/>
      <c r="C127" s="9"/>
      <c r="D127" s="9" t="s">
        <v>232</v>
      </c>
      <c r="E127" s="19">
        <f>'[6]經費累計-輸入'!E127</f>
        <v>310304</v>
      </c>
      <c r="F127" s="11">
        <f>'[6]經費累計-輸入'!F128</f>
        <v>39228431</v>
      </c>
      <c r="G127" s="11">
        <f>+'[6]經費累計-輸入'!I128</f>
        <v>0</v>
      </c>
      <c r="H127" s="11">
        <f>+'[6]經費累計-輸入'!L128</f>
        <v>32881000</v>
      </c>
      <c r="I127" s="12"/>
      <c r="J127" s="12"/>
      <c r="K127" s="11">
        <f>+'[6]經費累計-輸入'!O128</f>
        <v>2322386</v>
      </c>
      <c r="L127" s="11">
        <f>+'[6]經費累計-輸入'!Q128</f>
        <v>0</v>
      </c>
      <c r="M127" s="13">
        <f>+'[6]經費累計-輸入'!S128</f>
        <v>3683173</v>
      </c>
    </row>
    <row r="128" spans="1:13" s="15" customFormat="1" ht="16.5">
      <c r="A128" s="10"/>
      <c r="B128" s="10"/>
      <c r="C128" s="10"/>
      <c r="D128" s="10"/>
      <c r="E128" s="39" t="s">
        <v>233</v>
      </c>
      <c r="F128" s="11">
        <f>'[6]經費累計-輸入'!G128</f>
        <v>0</v>
      </c>
      <c r="G128" s="11">
        <f>+'[6]經費累計-輸入'!J128</f>
        <v>0</v>
      </c>
      <c r="H128" s="11" t="s">
        <v>234</v>
      </c>
      <c r="I128" s="12"/>
      <c r="J128" s="12"/>
      <c r="K128" s="11">
        <f>+'[6]經費累計-輸入'!P128</f>
        <v>29197827</v>
      </c>
      <c r="L128" s="11">
        <f>+'[6]經費累計-輸入'!R128</f>
        <v>0</v>
      </c>
      <c r="M128" s="11">
        <f>+'[6]經費累計-輸入'!T128</f>
        <v>73243</v>
      </c>
    </row>
    <row r="129" spans="1:13" s="15" customFormat="1" ht="16.5">
      <c r="A129" s="14"/>
      <c r="B129" s="14"/>
      <c r="C129" s="14"/>
      <c r="D129" s="14"/>
      <c r="E129" s="14"/>
      <c r="F129" s="11">
        <f>'[6]經費累計-輸入'!H128</f>
        <v>0</v>
      </c>
      <c r="G129" s="11">
        <f>+'[6]經費累計-輸入'!K128</f>
        <v>39228431</v>
      </c>
      <c r="H129" s="11"/>
      <c r="I129" s="12"/>
      <c r="J129" s="12"/>
      <c r="K129" s="11"/>
      <c r="L129" s="11"/>
      <c r="M129" s="13"/>
    </row>
    <row r="130" spans="1:13" s="15" customFormat="1" ht="16.5">
      <c r="A130" s="14"/>
      <c r="B130" s="14"/>
      <c r="C130" s="14"/>
      <c r="D130" s="14"/>
      <c r="E130" s="14"/>
      <c r="F130" s="11"/>
      <c r="G130" s="11"/>
      <c r="H130" s="11"/>
      <c r="I130" s="12"/>
      <c r="J130" s="12"/>
      <c r="K130" s="11"/>
      <c r="L130" s="11"/>
      <c r="M130" s="13"/>
    </row>
    <row r="131" spans="1:13" s="15" customFormat="1" ht="16.5">
      <c r="A131" s="21" t="s">
        <v>14</v>
      </c>
      <c r="B131" s="22"/>
      <c r="C131" s="22"/>
      <c r="D131" s="14"/>
      <c r="E131" s="23" t="s">
        <v>235</v>
      </c>
      <c r="F131" s="11">
        <f>'[6]經費累計-輸入'!F132</f>
        <v>14799203</v>
      </c>
      <c r="G131" s="11">
        <f>+'[6]經費累計-輸入'!I132</f>
        <v>0</v>
      </c>
      <c r="H131" s="11">
        <f>+'[6]經費累計-輸入'!L132</f>
        <v>13750000</v>
      </c>
      <c r="I131" s="12"/>
      <c r="J131" s="12"/>
      <c r="K131" s="11">
        <f>+'[6]經費累計-輸入'!O132</f>
        <v>1300223</v>
      </c>
      <c r="L131" s="11">
        <f>+'[6]經費累計-輸入'!Q132</f>
        <v>0</v>
      </c>
      <c r="M131" s="13">
        <f>+'[6]經費累計-輸入'!S132</f>
        <v>257492</v>
      </c>
    </row>
    <row r="132" spans="1:13" s="15" customFormat="1" ht="16.5">
      <c r="A132" s="14"/>
      <c r="B132" s="14"/>
      <c r="C132" s="14"/>
      <c r="D132" s="14"/>
      <c r="E132" s="24" t="s">
        <v>225</v>
      </c>
      <c r="F132" s="11">
        <f>'[6]經費累計-輸入'!G132</f>
        <v>0</v>
      </c>
      <c r="G132" s="11">
        <f>+'[6]經費累計-輸入'!J132</f>
        <v>0</v>
      </c>
      <c r="H132" s="11"/>
      <c r="I132" s="12"/>
      <c r="J132" s="12"/>
      <c r="K132" s="11">
        <f>+'[6]經費累計-輸入'!P132</f>
        <v>13492508</v>
      </c>
      <c r="L132" s="11">
        <f>+'[6]經費累計-輸入'!R132</f>
        <v>0</v>
      </c>
      <c r="M132" s="11">
        <f>+'[6]經費累計-輸入'!T132</f>
        <v>9110</v>
      </c>
    </row>
    <row r="133" spans="1:13" ht="16.5">
      <c r="A133" s="14"/>
      <c r="B133" s="14"/>
      <c r="C133" s="14"/>
      <c r="D133" s="14"/>
      <c r="E133" s="14"/>
      <c r="F133" s="11">
        <f>'[6]經費累計-輸入'!H132</f>
        <v>0</v>
      </c>
      <c r="G133" s="11">
        <f>+'[6]經費累計-輸入'!K132</f>
        <v>14799203</v>
      </c>
      <c r="H133" s="11"/>
      <c r="I133" s="12"/>
      <c r="J133" s="12"/>
      <c r="K133" s="11"/>
      <c r="L133" s="11"/>
      <c r="M133" s="13"/>
    </row>
    <row r="134" spans="1:13" s="15" customFormat="1" ht="16.5">
      <c r="A134" s="14"/>
      <c r="B134" s="14"/>
      <c r="C134" s="14"/>
      <c r="D134" s="14"/>
      <c r="E134" s="14"/>
      <c r="F134" s="11"/>
      <c r="G134" s="11"/>
      <c r="H134" s="11"/>
      <c r="I134" s="12"/>
      <c r="J134" s="12"/>
      <c r="K134" s="11"/>
      <c r="L134" s="11"/>
      <c r="M134" s="13"/>
    </row>
    <row r="135" spans="1:13" ht="16.5">
      <c r="A135" s="16" t="s">
        <v>14</v>
      </c>
      <c r="B135" s="9"/>
      <c r="C135" s="9"/>
      <c r="D135" s="9"/>
      <c r="E135" s="23" t="s">
        <v>16</v>
      </c>
      <c r="F135" s="11">
        <f>'[6]經費累計-輸入'!F136</f>
        <v>24429228</v>
      </c>
      <c r="G135" s="11">
        <f>+'[6]經費累計-輸入'!I136</f>
        <v>0</v>
      </c>
      <c r="H135" s="11">
        <f>+'[6]經費累計-輸入'!L136</f>
        <v>19131000</v>
      </c>
      <c r="I135" s="12"/>
      <c r="J135" s="12"/>
      <c r="K135" s="11">
        <f>+'[6]經費累計-輸入'!O136</f>
        <v>1022163</v>
      </c>
      <c r="L135" s="11">
        <f>+'[6]經費累計-輸入'!Q136</f>
        <v>0</v>
      </c>
      <c r="M135" s="13">
        <f>+'[6]經費累計-輸入'!S136</f>
        <v>3425681</v>
      </c>
    </row>
    <row r="136" spans="1:13" ht="16.5">
      <c r="A136" s="10"/>
      <c r="B136" s="10"/>
      <c r="C136" s="10"/>
      <c r="D136" s="10"/>
      <c r="E136" s="24" t="s">
        <v>17</v>
      </c>
      <c r="F136" s="11">
        <f>'[6]經費累計-輸入'!G136</f>
        <v>0</v>
      </c>
      <c r="G136" s="11">
        <f>+'[6]經費累計-輸入'!J136</f>
        <v>0</v>
      </c>
      <c r="H136" s="11"/>
      <c r="I136" s="12"/>
      <c r="J136" s="12"/>
      <c r="K136" s="11">
        <f>+'[6]經費累計-輸入'!P136</f>
        <v>15705319</v>
      </c>
      <c r="L136" s="11">
        <f>+'[6]經費累計-輸入'!R136</f>
        <v>0</v>
      </c>
      <c r="M136" s="11">
        <f>+'[6]經費累計-輸入'!T136</f>
        <v>64133</v>
      </c>
    </row>
    <row r="137" spans="1:13" ht="16.5">
      <c r="A137" s="14"/>
      <c r="B137" s="14"/>
      <c r="C137" s="14"/>
      <c r="D137" s="14"/>
      <c r="E137" s="14"/>
      <c r="F137" s="11">
        <f>'[6]經費累計-輸入'!H136</f>
        <v>0</v>
      </c>
      <c r="G137" s="11">
        <f>+'[6]經費累計-輸入'!K136</f>
        <v>24429228</v>
      </c>
      <c r="H137" s="11"/>
      <c r="I137" s="12"/>
      <c r="J137" s="12"/>
      <c r="K137" s="11"/>
      <c r="L137" s="11"/>
      <c r="M137" s="11"/>
    </row>
    <row r="138" spans="1:13" ht="16.5">
      <c r="A138" s="9"/>
      <c r="B138" s="9"/>
      <c r="C138" s="10"/>
      <c r="D138" s="10"/>
      <c r="E138" s="22"/>
      <c r="F138" s="11"/>
      <c r="G138" s="11"/>
      <c r="H138" s="11"/>
      <c r="I138" s="12"/>
      <c r="J138" s="12"/>
      <c r="K138" s="11"/>
      <c r="L138" s="11"/>
      <c r="M138" s="11"/>
    </row>
    <row r="139" spans="1:13" ht="16.5">
      <c r="A139" s="16" t="s">
        <v>14</v>
      </c>
      <c r="B139" s="9"/>
      <c r="C139" s="9"/>
      <c r="D139" s="9"/>
      <c r="E139" s="23" t="s">
        <v>226</v>
      </c>
      <c r="F139" s="11">
        <f>'[6]經費累計-輸入'!F140</f>
        <v>0</v>
      </c>
      <c r="G139" s="11">
        <f>+'[6]經費累計-輸入'!I140</f>
        <v>0</v>
      </c>
      <c r="H139" s="11">
        <f>+'[6]經費累計-輸入'!L140</f>
        <v>0</v>
      </c>
      <c r="I139" s="12"/>
      <c r="J139" s="12"/>
      <c r="K139" s="11">
        <f>+'[6]經費累計-輸入'!O140</f>
        <v>0</v>
      </c>
      <c r="L139" s="11">
        <f>+'[6]經費累計-輸入'!Q140</f>
        <v>0</v>
      </c>
      <c r="M139" s="11">
        <f>+'[6]經費累計-輸入'!S140</f>
        <v>0</v>
      </c>
    </row>
    <row r="140" spans="1:13" ht="16.5">
      <c r="A140" s="10"/>
      <c r="B140" s="10"/>
      <c r="C140" s="10"/>
      <c r="D140" s="10"/>
      <c r="E140" s="24" t="s">
        <v>227</v>
      </c>
      <c r="F140" s="11">
        <f>'[6]經費累計-輸入'!G140</f>
        <v>0</v>
      </c>
      <c r="G140" s="11">
        <f>+'[6]經費累計-輸入'!J140</f>
        <v>0</v>
      </c>
      <c r="H140" s="11"/>
      <c r="I140" s="12"/>
      <c r="J140" s="12"/>
      <c r="K140" s="11">
        <f>+'[6]經費累計-輸入'!P140</f>
        <v>0</v>
      </c>
      <c r="L140" s="11">
        <f>+'[6]經費累計-輸入'!R140</f>
        <v>0</v>
      </c>
      <c r="M140" s="11">
        <f>+'[6]經費累計-輸入'!T140</f>
        <v>0</v>
      </c>
    </row>
    <row r="141" spans="1:13" ht="16.5">
      <c r="A141" s="10"/>
      <c r="B141" s="10"/>
      <c r="C141" s="10"/>
      <c r="D141" s="10"/>
      <c r="E141" s="24"/>
      <c r="F141" s="11">
        <f>'[6]經費累計-輸入'!H140</f>
        <v>0</v>
      </c>
      <c r="G141" s="11">
        <f>+'[6]經費累計-輸入'!K140</f>
        <v>0</v>
      </c>
      <c r="H141" s="11"/>
      <c r="I141" s="12"/>
      <c r="J141" s="12"/>
      <c r="K141" s="11"/>
      <c r="L141" s="11"/>
      <c r="M141" s="11"/>
    </row>
    <row r="142" spans="1:13" s="15" customFormat="1" ht="16.5">
      <c r="A142" s="40"/>
      <c r="B142" s="40"/>
      <c r="C142" s="40"/>
      <c r="D142" s="40"/>
      <c r="E142" s="41"/>
      <c r="F142" s="26"/>
      <c r="G142" s="26"/>
      <c r="H142" s="26"/>
      <c r="I142" s="27"/>
      <c r="J142" s="27"/>
      <c r="K142" s="26"/>
      <c r="L142" s="26"/>
      <c r="M142" s="28"/>
    </row>
    <row r="143" spans="1:13" s="15" customFormat="1" ht="16.5">
      <c r="A143" s="9" t="s">
        <v>236</v>
      </c>
      <c r="B143" s="9" t="s">
        <v>237</v>
      </c>
      <c r="C143" s="174" t="s">
        <v>232</v>
      </c>
      <c r="D143" s="175"/>
      <c r="E143" s="186">
        <f>'[6]經費累計-輸入'!E143</f>
        <v>317100</v>
      </c>
      <c r="F143" s="177">
        <f>'[6]經費累計-輸入'!F144</f>
        <v>10109499</v>
      </c>
      <c r="G143" s="177">
        <f>+'[6]經費累計-輸入'!I144</f>
        <v>0</v>
      </c>
      <c r="H143" s="177">
        <f>+'[6]經費累計-輸入'!L144</f>
        <v>5724000</v>
      </c>
      <c r="I143" s="178"/>
      <c r="J143" s="178"/>
      <c r="K143" s="177">
        <f>+'[6]經費累計-輸入'!O144</f>
        <v>0</v>
      </c>
      <c r="L143" s="177">
        <f>+'[6]經費累計-輸入'!Q144</f>
        <v>0</v>
      </c>
      <c r="M143" s="179">
        <f>+'[6]經費累計-輸入'!S144</f>
        <v>2862137</v>
      </c>
    </row>
    <row r="144" spans="1:13" ht="16.5">
      <c r="A144" s="10"/>
      <c r="B144" s="10"/>
      <c r="C144" s="10"/>
      <c r="D144" s="10"/>
      <c r="E144" s="18" t="str">
        <f>'[6]經費累計-輸入'!E144</f>
        <v>建築及設備</v>
      </c>
      <c r="F144" s="11">
        <f>'[6]經費累計-輸入'!G144</f>
        <v>0</v>
      </c>
      <c r="G144" s="11">
        <f>+'[6]經費累計-輸入'!J144</f>
        <v>0</v>
      </c>
      <c r="H144" s="11"/>
      <c r="I144" s="12"/>
      <c r="J144" s="12"/>
      <c r="K144" s="11">
        <f>+'[6]經費累計-輸入'!P144</f>
        <v>2861863</v>
      </c>
      <c r="L144" s="11">
        <f>+'[6]經費累計-輸入'!R144</f>
        <v>0</v>
      </c>
      <c r="M144" s="11">
        <f>+'[6]經費累計-輸入'!T144</f>
        <v>0</v>
      </c>
    </row>
    <row r="145" spans="1:13" ht="16.5">
      <c r="A145" s="10"/>
      <c r="B145" s="10"/>
      <c r="C145" s="10"/>
      <c r="D145" s="10"/>
      <c r="E145" s="18"/>
      <c r="F145" s="11">
        <f>'[6]經費累計-輸入'!H144</f>
        <v>0</v>
      </c>
      <c r="G145" s="11">
        <f>+'[6]經費累計-輸入'!K144</f>
        <v>10109499</v>
      </c>
      <c r="H145" s="11"/>
      <c r="I145" s="12"/>
      <c r="J145" s="12"/>
      <c r="K145" s="11"/>
      <c r="L145" s="11"/>
      <c r="M145" s="13"/>
    </row>
    <row r="146" spans="1:13" ht="16.5">
      <c r="A146" s="14"/>
      <c r="B146" s="14"/>
      <c r="C146" s="14"/>
      <c r="D146" s="14"/>
      <c r="E146" s="14"/>
      <c r="F146" s="11"/>
      <c r="G146" s="11"/>
      <c r="H146" s="11"/>
      <c r="I146" s="12"/>
      <c r="J146" s="12"/>
      <c r="K146" s="11"/>
      <c r="L146" s="11"/>
      <c r="M146" s="13"/>
    </row>
    <row r="147" spans="1:13" ht="16.5">
      <c r="A147" s="14"/>
      <c r="B147" s="14"/>
      <c r="C147" s="14"/>
      <c r="D147" s="14"/>
      <c r="E147" s="14"/>
      <c r="F147" s="11"/>
      <c r="G147" s="11"/>
      <c r="H147" s="11"/>
      <c r="I147" s="12"/>
      <c r="J147" s="12"/>
      <c r="K147" s="11"/>
      <c r="L147" s="11"/>
      <c r="M147" s="13"/>
    </row>
    <row r="148" spans="1:13" ht="16.5">
      <c r="A148" s="14"/>
      <c r="B148" s="14"/>
      <c r="C148" s="14"/>
      <c r="D148" s="14"/>
      <c r="E148" s="19">
        <f>'[6]經費累計-輸入'!E146</f>
        <v>317102</v>
      </c>
      <c r="F148" s="11">
        <f>'[6]經費累計-輸入'!F147</f>
        <v>7013199</v>
      </c>
      <c r="G148" s="11">
        <f>+'[6]經費累計-輸入'!I147</f>
        <v>0</v>
      </c>
      <c r="H148" s="11">
        <f>+'[6]經費累計-輸入'!L147</f>
        <v>2806000</v>
      </c>
      <c r="I148" s="12"/>
      <c r="J148" s="12"/>
      <c r="K148" s="11">
        <f>+'[6]經費累計-輸入'!O147</f>
        <v>0</v>
      </c>
      <c r="L148" s="11">
        <f>+'[6]經費累計-輸入'!Q147</f>
        <v>0</v>
      </c>
      <c r="M148" s="11">
        <f>+'[6]經費累計-輸入'!S147</f>
        <v>2806000</v>
      </c>
    </row>
    <row r="149" spans="1:13" ht="16.5">
      <c r="A149" s="14"/>
      <c r="B149" s="14"/>
      <c r="C149" s="14"/>
      <c r="D149" s="9" t="str">
        <f>'[5]經費累計-輸入'!D147</f>
        <v>01</v>
      </c>
      <c r="E149" s="20" t="str">
        <f>'[5]經費累計-輸入'!E147</f>
        <v>營建工程</v>
      </c>
      <c r="F149" s="11">
        <f>'[6]經費累計-輸入'!G147</f>
        <v>0</v>
      </c>
      <c r="G149" s="11">
        <f>+'[6]經費累計-輸入'!J147</f>
        <v>0</v>
      </c>
      <c r="H149" s="11"/>
      <c r="I149" s="12"/>
      <c r="J149" s="12"/>
      <c r="K149" s="11">
        <f>+'[6]經費累計-輸入'!P147</f>
        <v>0</v>
      </c>
      <c r="L149" s="11">
        <f>+'[6]經費累計-輸入'!R147</f>
        <v>0</v>
      </c>
      <c r="M149" s="11">
        <f>+'[6]經費累計-輸入'!T147</f>
        <v>0</v>
      </c>
    </row>
    <row r="150" spans="1:13" ht="16.5">
      <c r="A150" s="14"/>
      <c r="B150" s="14"/>
      <c r="C150" s="14"/>
      <c r="D150" s="14"/>
      <c r="E150" s="14"/>
      <c r="F150" s="11">
        <f>'[6]經費累計-輸入'!H147</f>
        <v>0</v>
      </c>
      <c r="G150" s="11">
        <f>+'[6]經費累計-輸入'!K147</f>
        <v>7013199</v>
      </c>
      <c r="H150" s="11"/>
      <c r="I150" s="12"/>
      <c r="J150" s="12"/>
      <c r="K150" s="11"/>
      <c r="L150" s="11"/>
      <c r="M150" s="13"/>
    </row>
    <row r="151" spans="1:13" ht="16.5">
      <c r="A151" s="14"/>
      <c r="B151" s="14"/>
      <c r="C151" s="14"/>
      <c r="D151" s="14"/>
      <c r="E151" s="14"/>
      <c r="F151" s="11"/>
      <c r="G151" s="11"/>
      <c r="H151" s="11"/>
      <c r="I151" s="12"/>
      <c r="J151" s="12"/>
      <c r="K151" s="11"/>
      <c r="L151" s="11"/>
      <c r="M151" s="13"/>
    </row>
    <row r="152" spans="1:13" ht="16.5">
      <c r="A152" s="14"/>
      <c r="B152" s="14"/>
      <c r="C152" s="14"/>
      <c r="D152" s="14"/>
      <c r="E152" s="23" t="s">
        <v>238</v>
      </c>
      <c r="F152" s="11">
        <f>'[6]經費累計-輸入'!F151</f>
        <v>7013199</v>
      </c>
      <c r="G152" s="11">
        <f>+'[6]經費累計-輸入'!I151</f>
        <v>0</v>
      </c>
      <c r="H152" s="11">
        <f>'[6]經費累計-輸入'!L151</f>
        <v>2806000</v>
      </c>
      <c r="I152" s="12"/>
      <c r="J152" s="12"/>
      <c r="K152" s="11">
        <f>+'[6]經費累計-輸入'!O151</f>
        <v>0</v>
      </c>
      <c r="L152" s="11">
        <f>+'[6]經費累計-輸入'!Q151</f>
        <v>0</v>
      </c>
      <c r="M152" s="11">
        <f>+'[6]經費累計-輸入'!S151</f>
        <v>2806000</v>
      </c>
    </row>
    <row r="153" spans="1:13" ht="16.5">
      <c r="A153" s="14"/>
      <c r="B153" s="14"/>
      <c r="C153" s="14"/>
      <c r="D153" s="14"/>
      <c r="E153" s="24" t="s">
        <v>239</v>
      </c>
      <c r="F153" s="11">
        <f>'[6]經費累計-輸入'!G151</f>
        <v>0</v>
      </c>
      <c r="G153" s="11">
        <f>+'[6]經費累計-輸入'!J151</f>
        <v>0</v>
      </c>
      <c r="H153" s="11"/>
      <c r="I153" s="12"/>
      <c r="J153" s="12"/>
      <c r="K153" s="11">
        <f>+'[6]經費累計-輸入'!P151</f>
        <v>0</v>
      </c>
      <c r="L153" s="11">
        <f>+'[6]經費累計-輸入'!R151</f>
        <v>0</v>
      </c>
      <c r="M153" s="11">
        <f>+'[6]經費累計-輸入'!T151</f>
        <v>0</v>
      </c>
    </row>
    <row r="154" spans="1:13" s="15" customFormat="1" ht="16.5">
      <c r="A154" s="14"/>
      <c r="B154" s="14"/>
      <c r="C154" s="14"/>
      <c r="D154" s="14"/>
      <c r="E154" s="24"/>
      <c r="F154" s="11">
        <f>'[6]經費累計-輸入'!H237</f>
        <v>0</v>
      </c>
      <c r="G154" s="11">
        <f>+'[6]經費累計-輸入'!K151</f>
        <v>7013199</v>
      </c>
      <c r="H154" s="11"/>
      <c r="I154" s="12"/>
      <c r="J154" s="12"/>
      <c r="K154" s="11"/>
      <c r="L154" s="11"/>
      <c r="M154" s="11"/>
    </row>
    <row r="155" spans="1:13" ht="16.5">
      <c r="A155" s="14"/>
      <c r="B155" s="14"/>
      <c r="C155" s="14"/>
      <c r="D155" s="14"/>
      <c r="E155" s="19">
        <f>'[6]經費累計-輸入'!E153</f>
        <v>317103</v>
      </c>
      <c r="F155" s="11">
        <f>'[6]經費累計-輸入'!F154</f>
        <v>2125000</v>
      </c>
      <c r="G155" s="11">
        <f>+'[6]經費累計-輸入'!I154</f>
        <v>0</v>
      </c>
      <c r="H155" s="11">
        <f>+'[6]經費累計-輸入'!L154</f>
        <v>2125000</v>
      </c>
      <c r="I155" s="12"/>
      <c r="J155" s="12"/>
      <c r="K155" s="11">
        <f>+'[6]經費累計-輸入'!O154</f>
        <v>0</v>
      </c>
      <c r="L155" s="11">
        <f>+'[6]經費累計-輸入'!Q154</f>
        <v>0</v>
      </c>
      <c r="M155" s="11">
        <f>+'[6]經費累計-輸入'!S154</f>
        <v>55810</v>
      </c>
    </row>
    <row r="156" spans="1:13" ht="16.5">
      <c r="A156" s="14"/>
      <c r="B156" s="14"/>
      <c r="C156" s="14"/>
      <c r="D156" s="9" t="str">
        <f>'[6]經費累計-輸入'!D154</f>
        <v>02</v>
      </c>
      <c r="E156" s="20" t="str">
        <f>'[6]經費累計-輸入'!E154</f>
        <v>交通及運輸設備</v>
      </c>
      <c r="F156" s="11">
        <f>'[6]經費累計-輸入'!G154</f>
        <v>0</v>
      </c>
      <c r="G156" s="11">
        <f>+'[6]經費累計-輸入'!J154</f>
        <v>0</v>
      </c>
      <c r="H156" s="11"/>
      <c r="I156" s="12"/>
      <c r="J156" s="12"/>
      <c r="K156" s="11">
        <f>+'[6]經費累計-輸入'!P154</f>
        <v>2069190</v>
      </c>
      <c r="L156" s="11">
        <f>+'[6]經費累計-輸入'!R154</f>
        <v>0</v>
      </c>
      <c r="M156" s="11">
        <f>+'[6]經費累計-輸入'!T154</f>
        <v>0</v>
      </c>
    </row>
    <row r="157" spans="1:13" ht="16.5">
      <c r="A157" s="14"/>
      <c r="B157" s="14"/>
      <c r="C157" s="14"/>
      <c r="D157" s="14"/>
      <c r="E157" s="14"/>
      <c r="F157" s="11">
        <f>'[6]經費累計-輸入'!H154</f>
        <v>0</v>
      </c>
      <c r="G157" s="11">
        <f>+'[6]經費累計-輸入'!K154</f>
        <v>2125000</v>
      </c>
      <c r="H157" s="11"/>
      <c r="I157" s="12"/>
      <c r="J157" s="12"/>
      <c r="K157" s="11"/>
      <c r="L157" s="11"/>
      <c r="M157" s="13"/>
    </row>
    <row r="158" spans="1:13" ht="16.5">
      <c r="A158" s="14"/>
      <c r="B158" s="14"/>
      <c r="C158" s="14"/>
      <c r="D158" s="14"/>
      <c r="E158" s="14"/>
      <c r="F158" s="11"/>
      <c r="G158" s="11"/>
      <c r="H158" s="11"/>
      <c r="I158" s="12"/>
      <c r="J158" s="12"/>
      <c r="K158" s="11"/>
      <c r="L158" s="11"/>
      <c r="M158" s="13"/>
    </row>
    <row r="159" spans="1:13" ht="16.5">
      <c r="A159" s="14"/>
      <c r="B159" s="14"/>
      <c r="C159" s="14"/>
      <c r="D159" s="14"/>
      <c r="E159" s="23" t="s">
        <v>240</v>
      </c>
      <c r="F159" s="11">
        <f>'[6]經費累計-輸入'!F158</f>
        <v>2125000</v>
      </c>
      <c r="G159" s="11">
        <f>+'[6]經費累計-輸入'!I158</f>
        <v>0</v>
      </c>
      <c r="H159" s="11">
        <f>'[6]經費累計-輸入'!L158</f>
        <v>2125000</v>
      </c>
      <c r="I159" s="12"/>
      <c r="J159" s="12"/>
      <c r="K159" s="11">
        <f>+'[6]經費累計-輸入'!O158</f>
        <v>0</v>
      </c>
      <c r="L159" s="11">
        <f>+'[6]經費累計-輸入'!Q158</f>
        <v>0</v>
      </c>
      <c r="M159" s="11">
        <f>+'[6]經費累計-輸入'!S158</f>
        <v>55810</v>
      </c>
    </row>
    <row r="160" spans="1:13" ht="16.5">
      <c r="A160" s="14"/>
      <c r="B160" s="14"/>
      <c r="C160" s="14"/>
      <c r="D160" s="14"/>
      <c r="E160" s="24" t="s">
        <v>241</v>
      </c>
      <c r="F160" s="11">
        <f>'[6]經費累計-輸入'!G158</f>
        <v>0</v>
      </c>
      <c r="G160" s="11">
        <f>+'[6]經費累計-輸入'!J158</f>
        <v>0</v>
      </c>
      <c r="H160" s="11"/>
      <c r="I160" s="12"/>
      <c r="J160" s="12"/>
      <c r="K160" s="11">
        <f>+'[6]經費累計-輸入'!P158</f>
        <v>2069190</v>
      </c>
      <c r="L160" s="11">
        <f>+'[6]經費累計-輸入'!R158</f>
        <v>0</v>
      </c>
      <c r="M160" s="11">
        <f>+'[6]經費累計-輸入'!T158</f>
        <v>0</v>
      </c>
    </row>
    <row r="161" spans="1:13" s="15" customFormat="1" ht="16.5">
      <c r="A161" s="14"/>
      <c r="B161" s="14"/>
      <c r="C161" s="14"/>
      <c r="D161" s="14"/>
      <c r="E161" s="24"/>
      <c r="F161" s="11">
        <f>'[6]經費累計-輸入'!H244</f>
        <v>0</v>
      </c>
      <c r="G161" s="11">
        <f>+'[6]經費累計-輸入'!K158</f>
        <v>2125000</v>
      </c>
      <c r="H161" s="11"/>
      <c r="I161" s="12"/>
      <c r="J161" s="12"/>
      <c r="K161" s="11"/>
      <c r="L161" s="11"/>
      <c r="M161" s="11"/>
    </row>
    <row r="162" spans="1:13" ht="16.5">
      <c r="A162" s="14"/>
      <c r="B162" s="14"/>
      <c r="C162" s="14"/>
      <c r="D162" s="14"/>
      <c r="E162" s="14"/>
      <c r="F162" s="11"/>
      <c r="G162" s="11"/>
      <c r="H162" s="11"/>
      <c r="I162" s="12"/>
      <c r="J162" s="12"/>
      <c r="K162" s="11"/>
      <c r="L162" s="11"/>
      <c r="M162" s="13"/>
    </row>
    <row r="163" spans="1:13" ht="16.5">
      <c r="A163" s="14"/>
      <c r="B163" s="14"/>
      <c r="C163" s="14"/>
      <c r="D163" s="9" t="str">
        <f>'[6]經費累計-輸入'!D160</f>
        <v>03</v>
      </c>
      <c r="E163" s="19">
        <f>'[6]經費累計-輸入'!E160</f>
        <v>317104</v>
      </c>
      <c r="F163" s="11">
        <f>'[6]經費累計-輸入'!F161</f>
        <v>971300</v>
      </c>
      <c r="G163" s="11">
        <f>+'[6]經費累計-輸入'!I161</f>
        <v>0</v>
      </c>
      <c r="H163" s="11">
        <f>+'[6]經費累計-輸入'!L161</f>
        <v>793000</v>
      </c>
      <c r="I163" s="12"/>
      <c r="J163" s="12"/>
      <c r="K163" s="11">
        <f>+'[6]經費累計-輸入'!O161</f>
        <v>0</v>
      </c>
      <c r="L163" s="11">
        <f>+'[6]經費累計-輸入'!Q161</f>
        <v>0</v>
      </c>
      <c r="M163" s="13">
        <f>+'[6]經費累計-輸入'!S161</f>
        <v>327</v>
      </c>
    </row>
    <row r="164" spans="1:13" s="15" customFormat="1" ht="16.5">
      <c r="A164" s="10"/>
      <c r="B164" s="10"/>
      <c r="C164" s="10"/>
      <c r="D164" s="10"/>
      <c r="E164" s="18" t="str">
        <f>'[6]經費累計-輸入'!E161</f>
        <v>       其他設備</v>
      </c>
      <c r="F164" s="11">
        <f>'[6]經費累計-輸入'!G161</f>
        <v>0</v>
      </c>
      <c r="G164" s="11">
        <f>+'[6]經費累計-輸入'!J161</f>
        <v>0</v>
      </c>
      <c r="H164" s="11" t="s">
        <v>228</v>
      </c>
      <c r="I164" s="12"/>
      <c r="J164" s="12"/>
      <c r="K164" s="11">
        <f>+'[6]經費累計-輸入'!P161</f>
        <v>792673</v>
      </c>
      <c r="L164" s="11">
        <f>+'[6]經費累計-輸入'!R161</f>
        <v>0</v>
      </c>
      <c r="M164" s="11">
        <f>+'[6]經費累計-輸入'!T161</f>
        <v>0</v>
      </c>
    </row>
    <row r="165" spans="1:13" ht="16.5">
      <c r="A165" s="14"/>
      <c r="B165" s="14"/>
      <c r="C165" s="14"/>
      <c r="D165" s="14"/>
      <c r="E165" s="14"/>
      <c r="F165" s="11">
        <f>'[6]經費累計-輸入'!H161</f>
        <v>0</v>
      </c>
      <c r="G165" s="11">
        <f>+'[6]經費累計-輸入'!K161</f>
        <v>971300</v>
      </c>
      <c r="H165" s="11"/>
      <c r="I165" s="12"/>
      <c r="J165" s="12"/>
      <c r="K165" s="11"/>
      <c r="L165" s="11"/>
      <c r="M165" s="13"/>
    </row>
    <row r="166" spans="1:13" ht="16.5">
      <c r="A166" s="14"/>
      <c r="B166" s="14"/>
      <c r="C166" s="14"/>
      <c r="D166" s="14"/>
      <c r="E166" s="14"/>
      <c r="F166" s="11"/>
      <c r="G166" s="11"/>
      <c r="H166" s="11"/>
      <c r="I166" s="12"/>
      <c r="J166" s="12"/>
      <c r="K166" s="11"/>
      <c r="L166" s="11"/>
      <c r="M166" s="13"/>
    </row>
    <row r="167" spans="1:13" ht="16.5">
      <c r="A167" s="16" t="s">
        <v>14</v>
      </c>
      <c r="B167" s="9"/>
      <c r="C167" s="9"/>
      <c r="D167" s="9"/>
      <c r="E167" s="23" t="str">
        <f>'[6]經費累計-輸入'!E164</f>
        <v>0300</v>
      </c>
      <c r="F167" s="11">
        <f>'[6]經費累計-輸入'!F165</f>
        <v>971300</v>
      </c>
      <c r="G167" s="11">
        <f>+'[6]經費累計-輸入'!I165</f>
        <v>0</v>
      </c>
      <c r="H167" s="11">
        <f>+'[6]經費累計-輸入'!L165</f>
        <v>793000</v>
      </c>
      <c r="I167" s="12"/>
      <c r="J167" s="12"/>
      <c r="K167" s="11">
        <f>+'[6]經費累計-輸入'!O165</f>
        <v>0</v>
      </c>
      <c r="L167" s="11">
        <f>+'[6]經費累計-輸入'!Q165</f>
        <v>0</v>
      </c>
      <c r="M167" s="13">
        <f>+'[6]經費累計-輸入'!S165</f>
        <v>327</v>
      </c>
    </row>
    <row r="168" spans="1:13" s="15" customFormat="1" ht="16.5">
      <c r="A168" s="10"/>
      <c r="B168" s="10"/>
      <c r="C168" s="10"/>
      <c r="D168" s="10"/>
      <c r="E168" s="24" t="str">
        <f>'[6]經費累計-輸入'!E165</f>
        <v>設備及投資</v>
      </c>
      <c r="F168" s="11">
        <f>'[6]經費累計-輸入'!G165</f>
        <v>0</v>
      </c>
      <c r="G168" s="11">
        <f>+'[6]經費累計-輸入'!J165</f>
        <v>0</v>
      </c>
      <c r="H168" s="11"/>
      <c r="I168" s="12"/>
      <c r="J168" s="12"/>
      <c r="K168" s="11">
        <f>+'[6]經費累計-輸入'!P165</f>
        <v>792673</v>
      </c>
      <c r="L168" s="11">
        <f>+'[6]經費累計-輸入'!R165</f>
        <v>0</v>
      </c>
      <c r="M168" s="11">
        <f>+'[6]經費累計-輸入'!T165</f>
        <v>0</v>
      </c>
    </row>
    <row r="169" spans="1:13" s="15" customFormat="1" ht="16.5">
      <c r="A169" s="14"/>
      <c r="B169" s="14"/>
      <c r="C169" s="14"/>
      <c r="D169" s="14"/>
      <c r="E169" s="14"/>
      <c r="F169" s="11">
        <f>'[6]經費累計-輸入'!H165</f>
        <v>0</v>
      </c>
      <c r="G169" s="11">
        <f>+'[6]經費累計-輸入'!K165</f>
        <v>971300</v>
      </c>
      <c r="H169" s="11"/>
      <c r="I169" s="12"/>
      <c r="J169" s="12"/>
      <c r="K169" s="11"/>
      <c r="L169" s="11"/>
      <c r="M169" s="13"/>
    </row>
    <row r="170" spans="1:13" ht="16.5">
      <c r="A170" s="14"/>
      <c r="B170" s="14"/>
      <c r="C170" s="14"/>
      <c r="D170" s="14"/>
      <c r="E170" s="14"/>
      <c r="F170" s="11"/>
      <c r="G170" s="11"/>
      <c r="H170" s="11"/>
      <c r="I170" s="12"/>
      <c r="J170" s="12"/>
      <c r="K170" s="11"/>
      <c r="L170" s="11"/>
      <c r="M170" s="13"/>
    </row>
    <row r="171" spans="1:13" ht="16.5">
      <c r="A171" s="9" t="s">
        <v>236</v>
      </c>
      <c r="B171" s="9" t="s">
        <v>237</v>
      </c>
      <c r="C171" s="9" t="str">
        <f>'[5]經費累計-輸入'!C162</f>
        <v>05</v>
      </c>
      <c r="D171" s="10"/>
      <c r="E171" s="17">
        <f>'[6]經費累計-輸入'!E168</f>
        <v>317500</v>
      </c>
      <c r="F171" s="11">
        <f>'[6]經費累計-輸入'!F169</f>
        <v>216664982</v>
      </c>
      <c r="G171" s="11">
        <f>+'[6]經費累計-輸入'!I169</f>
        <v>0</v>
      </c>
      <c r="H171" s="11">
        <f>+'[6]經費累計-輸入'!L169</f>
        <v>119295000</v>
      </c>
      <c r="I171" s="12"/>
      <c r="J171" s="12"/>
      <c r="K171" s="11">
        <f>+'[6]經費累計-輸入'!O169</f>
        <v>30363419</v>
      </c>
      <c r="L171" s="11">
        <f>+'[6]經費累計-輸入'!Q169</f>
        <v>0</v>
      </c>
      <c r="M171" s="11">
        <f>+'[6]經費累計-輸入'!S169</f>
        <v>17347886</v>
      </c>
    </row>
    <row r="172" spans="1:13" ht="16.5">
      <c r="A172" s="10"/>
      <c r="B172" s="10"/>
      <c r="C172" s="10"/>
      <c r="D172" s="10"/>
      <c r="E172" s="18" t="str">
        <f>'[6]經費累計-輸入'!E169</f>
        <v>道路橋樑工程</v>
      </c>
      <c r="F172" s="11">
        <f>'[6]經費累計-輸入'!G169</f>
        <v>0</v>
      </c>
      <c r="G172" s="11">
        <f>+'[6]經費累計-輸入'!J169</f>
        <v>0</v>
      </c>
      <c r="H172" s="11"/>
      <c r="I172" s="12"/>
      <c r="J172" s="12"/>
      <c r="K172" s="11">
        <f>+'[6]經費累計-輸入'!P169</f>
        <v>101947114</v>
      </c>
      <c r="L172" s="11">
        <f>+'[6]經費累計-輸入'!R169</f>
        <v>0</v>
      </c>
      <c r="M172" s="11">
        <f>+'[6]經費累計-輸入'!T169</f>
        <v>28559</v>
      </c>
    </row>
    <row r="173" spans="1:13" ht="16.5">
      <c r="A173" s="10"/>
      <c r="B173" s="10"/>
      <c r="C173" s="10"/>
      <c r="D173" s="10"/>
      <c r="E173" s="18"/>
      <c r="F173" s="11">
        <f>'[6]經費累計-輸入'!H169</f>
        <v>0</v>
      </c>
      <c r="G173" s="11">
        <f>+'[6]經費累計-輸入'!K169</f>
        <v>216664982</v>
      </c>
      <c r="H173" s="11"/>
      <c r="I173" s="12"/>
      <c r="J173" s="12"/>
      <c r="K173" s="11"/>
      <c r="L173" s="11"/>
      <c r="M173" s="13"/>
    </row>
    <row r="174" spans="1:13" ht="16.5">
      <c r="A174" s="14"/>
      <c r="B174" s="14"/>
      <c r="C174" s="14"/>
      <c r="D174" s="14"/>
      <c r="E174" s="14"/>
      <c r="F174" s="11"/>
      <c r="G174" s="11"/>
      <c r="H174" s="11"/>
      <c r="I174" s="12"/>
      <c r="J174" s="12"/>
      <c r="K174" s="11"/>
      <c r="L174" s="11"/>
      <c r="M174" s="13"/>
    </row>
    <row r="175" spans="1:13" ht="16.5">
      <c r="A175" s="14"/>
      <c r="B175" s="14"/>
      <c r="C175" s="14"/>
      <c r="D175" s="9" t="s">
        <v>242</v>
      </c>
      <c r="E175" s="19">
        <f>'[6]經費累計-輸入'!E172</f>
        <v>317501</v>
      </c>
      <c r="F175" s="11">
        <f>'[6]經費累計-輸入'!F173</f>
        <v>216664982</v>
      </c>
      <c r="G175" s="11">
        <f>+'[6]經費累計-輸入'!I173</f>
        <v>0</v>
      </c>
      <c r="H175" s="11">
        <f>+'[6]經費累計-輸入'!L173</f>
        <v>119295000</v>
      </c>
      <c r="I175" s="12"/>
      <c r="J175" s="12"/>
      <c r="K175" s="11">
        <f>+'[6]經費累計-輸入'!O173</f>
        <v>30363419</v>
      </c>
      <c r="L175" s="11">
        <f>+'[6]經費累計-輸入'!Q173</f>
        <v>0</v>
      </c>
      <c r="M175" s="11">
        <f>+'[6]經費累計-輸入'!S173</f>
        <v>17347886</v>
      </c>
    </row>
    <row r="176" spans="1:13" s="15" customFormat="1" ht="16.5">
      <c r="A176" s="10"/>
      <c r="B176" s="10"/>
      <c r="C176" s="10"/>
      <c r="D176" s="10"/>
      <c r="E176" s="20" t="str">
        <f>'[6]經費累計-輸入'!E173</f>
        <v>道路及橋樑工程</v>
      </c>
      <c r="F176" s="11">
        <f>'[6]經費累計-輸入'!G173</f>
        <v>0</v>
      </c>
      <c r="G176" s="11">
        <f>+'[6]經費累計-輸入'!J173</f>
        <v>0</v>
      </c>
      <c r="H176" s="11" t="s">
        <v>234</v>
      </c>
      <c r="I176" s="12"/>
      <c r="J176" s="12"/>
      <c r="K176" s="11">
        <f>+'[6]經費累計-輸入'!P173</f>
        <v>101947114</v>
      </c>
      <c r="L176" s="11">
        <f>+'[6]經費累計-輸入'!R173</f>
        <v>0</v>
      </c>
      <c r="M176" s="11">
        <f>+'[6]經費累計-輸入'!T173</f>
        <v>28559</v>
      </c>
    </row>
    <row r="177" spans="1:13" ht="16.5">
      <c r="A177" s="14"/>
      <c r="B177" s="14"/>
      <c r="C177" s="14"/>
      <c r="D177" s="14"/>
      <c r="E177" s="14"/>
      <c r="F177" s="11">
        <f>'[6]經費累計-輸入'!H173</f>
        <v>0</v>
      </c>
      <c r="G177" s="11">
        <f>+'[6]經費累計-輸入'!K173</f>
        <v>216664982</v>
      </c>
      <c r="H177" s="11"/>
      <c r="I177" s="12"/>
      <c r="J177" s="12"/>
      <c r="K177" s="11"/>
      <c r="L177" s="11"/>
      <c r="M177" s="13"/>
    </row>
    <row r="178" spans="1:13" ht="16.5">
      <c r="A178" s="14"/>
      <c r="B178" s="14"/>
      <c r="C178" s="14"/>
      <c r="D178" s="14"/>
      <c r="E178" s="14"/>
      <c r="F178" s="11"/>
      <c r="G178" s="11"/>
      <c r="H178" s="11"/>
      <c r="I178" s="12"/>
      <c r="J178" s="12"/>
      <c r="K178" s="11"/>
      <c r="L178" s="11"/>
      <c r="M178" s="13"/>
    </row>
    <row r="179" spans="1:13" ht="16.5">
      <c r="A179" s="16" t="s">
        <v>14</v>
      </c>
      <c r="B179" s="9"/>
      <c r="C179" s="9"/>
      <c r="D179" s="9"/>
      <c r="E179" s="23" t="str">
        <f>'[6]經費累計-輸入'!E176</f>
        <v>0300</v>
      </c>
      <c r="F179" s="11">
        <f>'[6]經費累計-輸入'!F177</f>
        <v>216664982</v>
      </c>
      <c r="G179" s="11">
        <f>+'[6]經費累計-輸入'!I177</f>
        <v>0</v>
      </c>
      <c r="H179" s="11">
        <f>+'[6]經費累計-輸入'!L177</f>
        <v>119295000</v>
      </c>
      <c r="I179" s="12"/>
      <c r="J179" s="12"/>
      <c r="K179" s="11">
        <f>+'[6]經費累計-輸入'!O177</f>
        <v>30363419</v>
      </c>
      <c r="L179" s="11">
        <f>+'[6]經費累計-輸入'!Q177</f>
        <v>0</v>
      </c>
      <c r="M179" s="11">
        <f>+'[6]經費累計-輸入'!S177</f>
        <v>17347886</v>
      </c>
    </row>
    <row r="180" spans="1:13" s="15" customFormat="1" ht="16.5">
      <c r="A180" s="10"/>
      <c r="B180" s="10"/>
      <c r="C180" s="10"/>
      <c r="D180" s="10"/>
      <c r="E180" s="24" t="str">
        <f>'[6]經費累計-輸入'!E177</f>
        <v>設備及投資</v>
      </c>
      <c r="F180" s="11">
        <f>'[6]經費累計-輸入'!G177</f>
        <v>0</v>
      </c>
      <c r="G180" s="11">
        <f>+'[6]經費累計-輸入'!J177</f>
        <v>0</v>
      </c>
      <c r="H180" s="11"/>
      <c r="I180" s="12"/>
      <c r="J180" s="12"/>
      <c r="K180" s="11">
        <f>+'[6]經費累計-輸入'!P177</f>
        <v>101947114</v>
      </c>
      <c r="L180" s="11">
        <f>+'[6]經費累計-輸入'!R177</f>
        <v>0</v>
      </c>
      <c r="M180" s="11">
        <f>+'[6]經費累計-輸入'!T177</f>
        <v>28559</v>
      </c>
    </row>
    <row r="181" spans="1:13" s="15" customFormat="1" ht="16.5">
      <c r="A181" s="14"/>
      <c r="B181" s="14"/>
      <c r="C181" s="14"/>
      <c r="D181" s="14"/>
      <c r="E181" s="14"/>
      <c r="F181" s="11">
        <f>'[6]經費累計-輸入'!H177</f>
        <v>0</v>
      </c>
      <c r="G181" s="11">
        <f>+'[6]經費累計-輸入'!K177</f>
        <v>216664982</v>
      </c>
      <c r="H181" s="11"/>
      <c r="I181" s="12"/>
      <c r="J181" s="12"/>
      <c r="K181" s="11"/>
      <c r="L181" s="11"/>
      <c r="M181" s="13"/>
    </row>
    <row r="182" spans="1:13" ht="16.5">
      <c r="A182" s="14"/>
      <c r="B182" s="14"/>
      <c r="C182" s="14"/>
      <c r="D182" s="14"/>
      <c r="E182" s="14"/>
      <c r="F182" s="11"/>
      <c r="G182" s="11"/>
      <c r="H182" s="11"/>
      <c r="I182" s="12"/>
      <c r="J182" s="12"/>
      <c r="K182" s="11"/>
      <c r="L182" s="11"/>
      <c r="M182" s="13"/>
    </row>
    <row r="183" spans="1:13" s="15" customFormat="1" ht="16.5">
      <c r="A183" s="9" t="s">
        <v>243</v>
      </c>
      <c r="B183" s="9" t="s">
        <v>244</v>
      </c>
      <c r="C183" s="9" t="str">
        <f>'[5]經費累計-輸入'!C174</f>
        <v>06</v>
      </c>
      <c r="D183" s="10"/>
      <c r="E183" s="17">
        <f>'[6]經費累計-輸入'!E180</f>
        <v>317600</v>
      </c>
      <c r="F183" s="11">
        <f>'[6]經費累計-輸入'!F181</f>
        <v>334719650</v>
      </c>
      <c r="G183" s="11">
        <f>+'[6]經費累計-輸入'!I181</f>
        <v>0</v>
      </c>
      <c r="H183" s="11">
        <f>+'[6]經費累計-輸入'!L181</f>
        <v>189110000</v>
      </c>
      <c r="I183" s="12"/>
      <c r="J183" s="12"/>
      <c r="K183" s="11">
        <f>+'[6]經費累計-輸入'!O181</f>
        <v>45738159</v>
      </c>
      <c r="L183" s="11">
        <f>+'[6]經費累計-輸入'!Q181</f>
        <v>0</v>
      </c>
      <c r="M183" s="11">
        <f>+'[6]經費累計-輸入'!S181</f>
        <v>19012782</v>
      </c>
    </row>
    <row r="184" spans="1:13" ht="16.5">
      <c r="A184" s="40"/>
      <c r="B184" s="40"/>
      <c r="C184" s="40"/>
      <c r="D184" s="40"/>
      <c r="E184" s="187" t="str">
        <f>'[6]經費累計-輸入'!E181</f>
        <v>環境衛生及河川工程</v>
      </c>
      <c r="F184" s="26">
        <f>'[6]經費累計-輸入'!G181</f>
        <v>0</v>
      </c>
      <c r="G184" s="26">
        <f>+'[6]經費累計-輸入'!J181</f>
        <v>0</v>
      </c>
      <c r="H184" s="26"/>
      <c r="I184" s="27"/>
      <c r="J184" s="27"/>
      <c r="K184" s="26">
        <f>+'[6]經費累計-輸入'!P181</f>
        <v>170097218</v>
      </c>
      <c r="L184" s="26">
        <f>+'[6]經費累計-輸入'!R181</f>
        <v>0</v>
      </c>
      <c r="M184" s="26">
        <f>+'[6]經費累計-輸入'!T181</f>
        <v>6000</v>
      </c>
    </row>
    <row r="185" spans="1:13" s="15" customFormat="1" ht="16.5">
      <c r="A185" s="175"/>
      <c r="B185" s="175"/>
      <c r="C185" s="175"/>
      <c r="D185" s="175"/>
      <c r="E185" s="188"/>
      <c r="F185" s="177">
        <f>'[6]經費累計-輸入'!H181</f>
        <v>0</v>
      </c>
      <c r="G185" s="177">
        <f>+'[6]經費累計-輸入'!K181</f>
        <v>334719650</v>
      </c>
      <c r="H185" s="177"/>
      <c r="I185" s="178"/>
      <c r="J185" s="178"/>
      <c r="K185" s="177"/>
      <c r="L185" s="177"/>
      <c r="M185" s="179"/>
    </row>
    <row r="186" spans="1:13" ht="16.5">
      <c r="A186" s="14"/>
      <c r="B186" s="14"/>
      <c r="C186" s="14"/>
      <c r="D186" s="14"/>
      <c r="E186" s="14"/>
      <c r="F186" s="11"/>
      <c r="G186" s="11"/>
      <c r="H186" s="11"/>
      <c r="I186" s="12"/>
      <c r="J186" s="12"/>
      <c r="K186" s="11"/>
      <c r="L186" s="11"/>
      <c r="M186" s="13"/>
    </row>
    <row r="187" spans="1:13" ht="16.5">
      <c r="A187" s="14"/>
      <c r="B187" s="14"/>
      <c r="C187" s="14"/>
      <c r="D187" s="9" t="s">
        <v>242</v>
      </c>
      <c r="E187" s="19">
        <f>'[6]經費累計-輸入'!E184</f>
        <v>317604</v>
      </c>
      <c r="F187" s="11">
        <f>'[6]經費累計-輸入'!F185</f>
        <v>334719650</v>
      </c>
      <c r="G187" s="11">
        <f>+'[6]經費累計-輸入'!I185</f>
        <v>0</v>
      </c>
      <c r="H187" s="11">
        <f>+'[6]經費累計-輸入'!L185</f>
        <v>189110000</v>
      </c>
      <c r="I187" s="12"/>
      <c r="J187" s="12"/>
      <c r="K187" s="11">
        <f>+'[6]經費累計-輸入'!O185</f>
        <v>45738159</v>
      </c>
      <c r="L187" s="11">
        <f>+'[6]經費累計-輸入'!Q185</f>
        <v>0</v>
      </c>
      <c r="M187" s="11">
        <f>+'[6]經費累計-輸入'!S185</f>
        <v>19012782</v>
      </c>
    </row>
    <row r="188" spans="1:13" s="15" customFormat="1" ht="16.5">
      <c r="A188" s="10"/>
      <c r="B188" s="10"/>
      <c r="C188" s="10"/>
      <c r="D188" s="10"/>
      <c r="E188" s="20" t="str">
        <f>'[6]經費累計-輸入'!E185</f>
        <v>水土保持工程</v>
      </c>
      <c r="F188" s="11">
        <f>'[6]經費累計-輸入'!G185</f>
        <v>0</v>
      </c>
      <c r="G188" s="11">
        <f>+'[6]經費累計-輸入'!J185</f>
        <v>0</v>
      </c>
      <c r="H188" s="11" t="s">
        <v>234</v>
      </c>
      <c r="I188" s="12"/>
      <c r="J188" s="12"/>
      <c r="K188" s="11">
        <f>+'[6]經費累計-輸入'!P185</f>
        <v>170097218</v>
      </c>
      <c r="L188" s="11">
        <f>+'[6]經費累計-輸入'!R185</f>
        <v>0</v>
      </c>
      <c r="M188" s="11">
        <f>+'[6]經費累計-輸入'!T185</f>
        <v>6000</v>
      </c>
    </row>
    <row r="189" spans="1:13" ht="16.5">
      <c r="A189" s="14"/>
      <c r="B189" s="14"/>
      <c r="C189" s="14"/>
      <c r="D189" s="14"/>
      <c r="E189" s="14"/>
      <c r="F189" s="11">
        <f>'[6]經費累計-輸入'!H185</f>
        <v>0</v>
      </c>
      <c r="G189" s="11">
        <f>+'[6]經費累計-輸入'!K185</f>
        <v>334719650</v>
      </c>
      <c r="H189" s="11"/>
      <c r="I189" s="12"/>
      <c r="J189" s="12"/>
      <c r="K189" s="11"/>
      <c r="L189" s="11"/>
      <c r="M189" s="13"/>
    </row>
    <row r="190" spans="1:13" ht="16.5">
      <c r="A190" s="14"/>
      <c r="B190" s="14"/>
      <c r="C190" s="14"/>
      <c r="D190" s="14"/>
      <c r="E190" s="14"/>
      <c r="F190" s="11"/>
      <c r="G190" s="11"/>
      <c r="H190" s="11"/>
      <c r="I190" s="12"/>
      <c r="J190" s="12"/>
      <c r="K190" s="11"/>
      <c r="L190" s="11"/>
      <c r="M190" s="13"/>
    </row>
    <row r="191" spans="1:13" ht="16.5">
      <c r="A191" s="16" t="s">
        <v>14</v>
      </c>
      <c r="B191" s="9"/>
      <c r="C191" s="9"/>
      <c r="D191" s="9"/>
      <c r="E191" s="23" t="str">
        <f>'[6]經費累計-輸入'!E188</f>
        <v>0300</v>
      </c>
      <c r="F191" s="11">
        <f>'[6]經費累計-輸入'!F189</f>
        <v>334719650</v>
      </c>
      <c r="G191" s="11">
        <f>+'[6]經費累計-輸入'!I189</f>
        <v>0</v>
      </c>
      <c r="H191" s="11">
        <f>+'[6]經費累計-輸入'!L189</f>
        <v>189110000</v>
      </c>
      <c r="I191" s="12"/>
      <c r="J191" s="12"/>
      <c r="K191" s="11">
        <f>+'[6]經費累計-輸入'!O189</f>
        <v>45738159</v>
      </c>
      <c r="L191" s="11">
        <f>+'[6]經費累計-輸入'!Q189</f>
        <v>0</v>
      </c>
      <c r="M191" s="11">
        <f>+'[6]經費累計-輸入'!S189</f>
        <v>19012782</v>
      </c>
    </row>
    <row r="192" spans="1:13" s="15" customFormat="1" ht="16.5">
      <c r="A192" s="10"/>
      <c r="B192" s="10"/>
      <c r="C192" s="10"/>
      <c r="D192" s="10"/>
      <c r="E192" s="24" t="str">
        <f>'[6]經費累計-輸入'!E189</f>
        <v>設備及投資</v>
      </c>
      <c r="F192" s="11">
        <f>'[6]經費累計-輸入'!G189</f>
        <v>0</v>
      </c>
      <c r="G192" s="11">
        <f>+'[6]經費累計-輸入'!J189</f>
        <v>0</v>
      </c>
      <c r="H192" s="11"/>
      <c r="I192" s="12"/>
      <c r="J192" s="12"/>
      <c r="K192" s="11">
        <f>+'[6]經費累計-輸入'!P189</f>
        <v>170097218</v>
      </c>
      <c r="L192" s="11">
        <f>+'[6]經費累計-輸入'!R189</f>
        <v>0</v>
      </c>
      <c r="M192" s="11">
        <f>+'[6]經費累計-輸入'!T189</f>
        <v>6000</v>
      </c>
    </row>
    <row r="193" spans="1:13" s="15" customFormat="1" ht="16.5">
      <c r="A193" s="14"/>
      <c r="B193" s="14"/>
      <c r="C193" s="14"/>
      <c r="D193" s="14"/>
      <c r="E193" s="14"/>
      <c r="F193" s="11">
        <f>'[6]經費累計-輸入'!H189</f>
        <v>0</v>
      </c>
      <c r="G193" s="11">
        <f>+'[6]經費累計-輸入'!K189</f>
        <v>334719650</v>
      </c>
      <c r="H193" s="11"/>
      <c r="I193" s="12"/>
      <c r="J193" s="12"/>
      <c r="K193" s="11"/>
      <c r="L193" s="11"/>
      <c r="M193" s="13"/>
    </row>
    <row r="194" spans="1:13" s="15" customFormat="1" ht="16.5">
      <c r="A194" s="14"/>
      <c r="B194" s="14"/>
      <c r="C194" s="14"/>
      <c r="D194" s="14"/>
      <c r="E194" s="14"/>
      <c r="F194" s="11"/>
      <c r="G194" s="11"/>
      <c r="H194" s="11"/>
      <c r="I194" s="12"/>
      <c r="J194" s="12"/>
      <c r="K194" s="11"/>
      <c r="L194" s="11"/>
      <c r="M194" s="13"/>
    </row>
    <row r="195" spans="1:13" ht="16.5">
      <c r="A195" s="9" t="s">
        <v>236</v>
      </c>
      <c r="B195" s="9" t="s">
        <v>237</v>
      </c>
      <c r="C195" s="9" t="str">
        <f>'[5]經費累計-輸入'!C186</f>
        <v>07</v>
      </c>
      <c r="D195" s="10"/>
      <c r="E195" s="17">
        <f>'[6]經費累計-輸入'!E192</f>
        <v>317700</v>
      </c>
      <c r="F195" s="11">
        <f>'[6]經費累計-輸入'!F193</f>
        <v>143000000</v>
      </c>
      <c r="G195" s="11">
        <f>+'[6]經費累計-輸入'!I193</f>
        <v>0</v>
      </c>
      <c r="H195" s="11">
        <f>+'[6]經費累計-輸入'!L193</f>
        <v>64980000</v>
      </c>
      <c r="I195" s="12"/>
      <c r="J195" s="12"/>
      <c r="K195" s="11">
        <f>+'[6]經費累計-輸入'!O193</f>
        <v>10480932</v>
      </c>
      <c r="L195" s="11">
        <f>+'[6]經費累計-輸入'!Q193</f>
        <v>0</v>
      </c>
      <c r="M195" s="11">
        <f>+'[6]經費累計-輸入'!S193</f>
        <v>22940288</v>
      </c>
    </row>
    <row r="196" spans="1:13" ht="16.5">
      <c r="A196" s="10"/>
      <c r="B196" s="10"/>
      <c r="C196" s="10"/>
      <c r="D196" s="10"/>
      <c r="E196" s="18" t="str">
        <f>'[5]經費累計-輸入'!E187</f>
        <v>公園綠化及風景區工程</v>
      </c>
      <c r="F196" s="11">
        <f>'[6]經費累計-輸入'!G193</f>
        <v>0</v>
      </c>
      <c r="G196" s="11">
        <f>+'[6]經費累計-輸入'!J193</f>
        <v>0</v>
      </c>
      <c r="H196" s="11"/>
      <c r="I196" s="12"/>
      <c r="J196" s="12"/>
      <c r="K196" s="11">
        <f>+'[6]經費累計-輸入'!P193</f>
        <v>42039712</v>
      </c>
      <c r="L196" s="11">
        <f>+'[6]經費累計-輸入'!R193</f>
        <v>0</v>
      </c>
      <c r="M196" s="11">
        <f>+'[6]經費累計-輸入'!T193</f>
        <v>4000</v>
      </c>
    </row>
    <row r="197" spans="1:13" ht="16.5">
      <c r="A197" s="10"/>
      <c r="B197" s="10"/>
      <c r="C197" s="10"/>
      <c r="D197" s="10"/>
      <c r="E197" s="18"/>
      <c r="F197" s="11">
        <f>'[6]經費累計-輸入'!H193</f>
        <v>0</v>
      </c>
      <c r="G197" s="11">
        <f>+'[6]經費累計-輸入'!K193</f>
        <v>143000000</v>
      </c>
      <c r="H197" s="11"/>
      <c r="I197" s="12"/>
      <c r="J197" s="12"/>
      <c r="K197" s="11"/>
      <c r="L197" s="11"/>
      <c r="M197" s="13"/>
    </row>
    <row r="198" spans="1:13" ht="16.5">
      <c r="A198" s="14"/>
      <c r="B198" s="14"/>
      <c r="C198" s="14"/>
      <c r="D198" s="14"/>
      <c r="E198" s="14"/>
      <c r="F198" s="11"/>
      <c r="G198" s="11"/>
      <c r="H198" s="11"/>
      <c r="I198" s="12"/>
      <c r="J198" s="12"/>
      <c r="K198" s="11"/>
      <c r="L198" s="11"/>
      <c r="M198" s="13"/>
    </row>
    <row r="199" spans="1:13" ht="16.5">
      <c r="A199" s="14"/>
      <c r="B199" s="14"/>
      <c r="C199" s="14"/>
      <c r="D199" s="9" t="s">
        <v>242</v>
      </c>
      <c r="E199" s="19">
        <f>'[6]經費累計-輸入'!E196</f>
        <v>317704</v>
      </c>
      <c r="F199" s="11">
        <f>'[6]經費累計-輸入'!F197</f>
        <v>143000000</v>
      </c>
      <c r="G199" s="11">
        <f>+'[6]經費累計-輸入'!I197</f>
        <v>0</v>
      </c>
      <c r="H199" s="11">
        <f>+'[6]經費累計-輸入'!L197</f>
        <v>64980000</v>
      </c>
      <c r="I199" s="12"/>
      <c r="J199" s="12"/>
      <c r="K199" s="11">
        <f>+'[6]經費累計-輸入'!O197</f>
        <v>10480932</v>
      </c>
      <c r="L199" s="11">
        <f>+'[6]經費累計-輸入'!Q197</f>
        <v>0</v>
      </c>
      <c r="M199" s="11">
        <f>+'[6]經費累計-輸入'!S197</f>
        <v>22940288</v>
      </c>
    </row>
    <row r="200" spans="1:13" s="15" customFormat="1" ht="16.5">
      <c r="A200" s="10"/>
      <c r="B200" s="10"/>
      <c r="C200" s="10"/>
      <c r="D200" s="10"/>
      <c r="E200" s="20" t="str">
        <f>'[6]經費累計-輸入'!E197</f>
        <v>山坡地遊憩設施工程</v>
      </c>
      <c r="F200" s="11">
        <f>'[6]經費累計-輸入'!G197</f>
        <v>0</v>
      </c>
      <c r="G200" s="11">
        <f>+'[6]經費累計-輸入'!J197</f>
        <v>0</v>
      </c>
      <c r="H200" s="11" t="s">
        <v>234</v>
      </c>
      <c r="I200" s="12"/>
      <c r="J200" s="12"/>
      <c r="K200" s="11">
        <f>+'[6]經費累計-輸入'!P197</f>
        <v>42039712</v>
      </c>
      <c r="L200" s="11">
        <f>+'[6]經費累計-輸入'!R197</f>
        <v>0</v>
      </c>
      <c r="M200" s="11">
        <f>+'[6]經費累計-輸入'!T197</f>
        <v>4000</v>
      </c>
    </row>
    <row r="201" spans="1:13" ht="16.5">
      <c r="A201" s="14"/>
      <c r="B201" s="14"/>
      <c r="C201" s="14"/>
      <c r="D201" s="14"/>
      <c r="E201" s="14"/>
      <c r="F201" s="11">
        <f>'[6]經費累計-輸入'!H197</f>
        <v>0</v>
      </c>
      <c r="G201" s="11">
        <f>+'[6]經費累計-輸入'!K197</f>
        <v>143000000</v>
      </c>
      <c r="H201" s="11"/>
      <c r="I201" s="12"/>
      <c r="J201" s="12"/>
      <c r="K201" s="11"/>
      <c r="L201" s="11"/>
      <c r="M201" s="13"/>
    </row>
    <row r="202" spans="1:13" ht="16.5">
      <c r="A202" s="14"/>
      <c r="B202" s="14"/>
      <c r="C202" s="14"/>
      <c r="D202" s="14"/>
      <c r="E202" s="14"/>
      <c r="F202" s="11"/>
      <c r="G202" s="11"/>
      <c r="H202" s="11"/>
      <c r="I202" s="12"/>
      <c r="J202" s="12"/>
      <c r="K202" s="11"/>
      <c r="L202" s="11"/>
      <c r="M202" s="13"/>
    </row>
    <row r="203" spans="1:13" ht="16.5">
      <c r="A203" s="16" t="s">
        <v>14</v>
      </c>
      <c r="B203" s="9"/>
      <c r="C203" s="9"/>
      <c r="D203" s="9"/>
      <c r="E203" s="23" t="str">
        <f>'[6]經費累計-輸入'!E200</f>
        <v>0300</v>
      </c>
      <c r="F203" s="11">
        <f>'[6]經費累計-輸入'!F201</f>
        <v>143000000</v>
      </c>
      <c r="G203" s="11">
        <f>+'[6]經費累計-輸入'!I201</f>
        <v>0</v>
      </c>
      <c r="H203" s="11">
        <f>+'[6]經費累計-輸入'!L201</f>
        <v>64980000</v>
      </c>
      <c r="I203" s="12"/>
      <c r="J203" s="12"/>
      <c r="K203" s="11">
        <f>+'[6]經費累計-輸入'!O201</f>
        <v>10480932</v>
      </c>
      <c r="L203" s="11">
        <f>+'[6]經費累計-輸入'!Q201</f>
        <v>0</v>
      </c>
      <c r="M203" s="11">
        <f>+'[6]經費累計-輸入'!S201</f>
        <v>22940288</v>
      </c>
    </row>
    <row r="204" spans="1:13" s="15" customFormat="1" ht="16.5">
      <c r="A204" s="10"/>
      <c r="B204" s="10"/>
      <c r="C204" s="10"/>
      <c r="D204" s="10"/>
      <c r="E204" s="24" t="str">
        <f>'[6]經費累計-輸入'!E201</f>
        <v>設備及投資</v>
      </c>
      <c r="F204" s="11">
        <f>'[6]經費累計-輸入'!G201</f>
        <v>0</v>
      </c>
      <c r="G204" s="11">
        <f>+'[6]經費累計-輸入'!J201</f>
        <v>0</v>
      </c>
      <c r="H204" s="11"/>
      <c r="I204" s="12"/>
      <c r="J204" s="12"/>
      <c r="K204" s="11">
        <f>+'[6]經費累計-輸入'!P201</f>
        <v>42039712</v>
      </c>
      <c r="L204" s="11">
        <f>+'[6]經費累計-輸入'!R201</f>
        <v>0</v>
      </c>
      <c r="M204" s="11">
        <f>+'[6]經費累計-輸入'!T201</f>
        <v>4000</v>
      </c>
    </row>
    <row r="205" spans="1:13" s="15" customFormat="1" ht="16.5">
      <c r="A205" s="14"/>
      <c r="B205" s="14"/>
      <c r="C205" s="14"/>
      <c r="D205" s="14"/>
      <c r="E205" s="14"/>
      <c r="F205" s="11">
        <f>'[6]經費累計-輸入'!H201</f>
        <v>0</v>
      </c>
      <c r="G205" s="11">
        <f>+'[6]經費累計-輸入'!K201</f>
        <v>143000000</v>
      </c>
      <c r="H205" s="11"/>
      <c r="I205" s="12"/>
      <c r="J205" s="12"/>
      <c r="K205" s="11"/>
      <c r="L205" s="11"/>
      <c r="M205" s="13"/>
    </row>
    <row r="206" spans="1:13" ht="16.5">
      <c r="A206" s="14"/>
      <c r="B206" s="14"/>
      <c r="C206" s="14"/>
      <c r="D206" s="14"/>
      <c r="E206" s="14"/>
      <c r="F206" s="11"/>
      <c r="G206" s="11"/>
      <c r="H206" s="11"/>
      <c r="I206" s="12"/>
      <c r="J206" s="12"/>
      <c r="K206" s="11"/>
      <c r="L206" s="11"/>
      <c r="M206" s="13"/>
    </row>
    <row r="207" spans="1:13" ht="16.5">
      <c r="A207" s="9" t="s">
        <v>236</v>
      </c>
      <c r="B207" s="9" t="s">
        <v>237</v>
      </c>
      <c r="C207" s="9" t="str">
        <f>'[5]經費累計-輸入'!C198</f>
        <v>08</v>
      </c>
      <c r="D207" s="10"/>
      <c r="E207" s="17" t="s">
        <v>245</v>
      </c>
      <c r="F207" s="11">
        <f>'[6]經費累計-輸入'!F205</f>
        <v>0</v>
      </c>
      <c r="G207" s="11">
        <f>+'[6]經費累計-輸入'!I205</f>
        <v>0</v>
      </c>
      <c r="H207" s="11">
        <f>+'[6]經費累計-輸入'!L205</f>
        <v>0</v>
      </c>
      <c r="I207" s="12"/>
      <c r="J207" s="12"/>
      <c r="K207" s="11">
        <f>+'[6]經費累計-輸入'!O205</f>
        <v>0</v>
      </c>
      <c r="L207" s="11">
        <f>+'[6]經費累計-輸入'!Q205</f>
        <v>0</v>
      </c>
      <c r="M207" s="11">
        <f>+'[6]經費累計-輸入'!S205</f>
        <v>0</v>
      </c>
    </row>
    <row r="208" spans="1:13" ht="16.5">
      <c r="A208" s="10"/>
      <c r="B208" s="10"/>
      <c r="C208" s="10"/>
      <c r="D208" s="10"/>
      <c r="E208" s="18" t="s">
        <v>246</v>
      </c>
      <c r="F208" s="11">
        <f>'[6]經費累計-輸入'!G205</f>
        <v>0</v>
      </c>
      <c r="G208" s="11">
        <f>+'[6]經費累計-輸入'!J205</f>
        <v>0</v>
      </c>
      <c r="H208" s="11"/>
      <c r="I208" s="12"/>
      <c r="J208" s="12"/>
      <c r="K208" s="11">
        <f>+'[6]經費累計-輸入'!P205</f>
        <v>0</v>
      </c>
      <c r="L208" s="11">
        <f>+'[6]經費累計-輸入'!R205</f>
        <v>0</v>
      </c>
      <c r="M208" s="11">
        <f>+'[6]經費累計-輸入'!T205</f>
        <v>0</v>
      </c>
    </row>
    <row r="209" spans="1:13" ht="16.5">
      <c r="A209" s="10"/>
      <c r="B209" s="10"/>
      <c r="C209" s="10"/>
      <c r="D209" s="10"/>
      <c r="E209" s="18"/>
      <c r="F209" s="11">
        <f>'[6]經費累計-輸入'!H205</f>
        <v>0</v>
      </c>
      <c r="G209" s="11">
        <f>+'[6]經費累計-輸入'!K205</f>
        <v>0</v>
      </c>
      <c r="H209" s="11"/>
      <c r="I209" s="12"/>
      <c r="J209" s="12"/>
      <c r="K209" s="11"/>
      <c r="L209" s="11"/>
      <c r="M209" s="13"/>
    </row>
    <row r="210" spans="1:13" ht="16.5">
      <c r="A210" s="14"/>
      <c r="B210" s="14"/>
      <c r="C210" s="14"/>
      <c r="D210" s="14"/>
      <c r="E210" s="14"/>
      <c r="F210" s="11"/>
      <c r="G210" s="11"/>
      <c r="H210" s="11"/>
      <c r="I210" s="12"/>
      <c r="J210" s="12"/>
      <c r="K210" s="11"/>
      <c r="L210" s="11"/>
      <c r="M210" s="13"/>
    </row>
    <row r="211" spans="1:13" s="15" customFormat="1" ht="16.5">
      <c r="A211" s="14"/>
      <c r="B211" s="14"/>
      <c r="C211" s="14"/>
      <c r="D211" s="9" t="s">
        <v>242</v>
      </c>
      <c r="E211" s="17" t="str">
        <f>'[6]經費累計-輸入'!E208</f>
        <v>313902</v>
      </c>
      <c r="F211" s="11">
        <f>'[6]經費累計-輸入'!F209</f>
        <v>0</v>
      </c>
      <c r="G211" s="11">
        <f>+'[6]經費累計-輸入'!I209</f>
        <v>0</v>
      </c>
      <c r="H211" s="11">
        <f>+'[6]經費累計-輸入'!L209</f>
        <v>0</v>
      </c>
      <c r="I211" s="12"/>
      <c r="J211" s="12"/>
      <c r="K211" s="11">
        <f>+'[6]經費累計-輸入'!O209</f>
        <v>0</v>
      </c>
      <c r="L211" s="11">
        <f>+'[6]經費累計-輸入'!Q209</f>
        <v>0</v>
      </c>
      <c r="M211" s="11">
        <f>+'[6]經費累計-輸入'!S209</f>
        <v>0</v>
      </c>
    </row>
    <row r="212" spans="1:13" s="15" customFormat="1" ht="16.5">
      <c r="A212" s="10"/>
      <c r="B212" s="10"/>
      <c r="C212" s="10"/>
      <c r="D212" s="10"/>
      <c r="E212" s="42" t="s">
        <v>247</v>
      </c>
      <c r="F212" s="11">
        <f>'[6]經費累計-輸入'!G209</f>
        <v>0</v>
      </c>
      <c r="G212" s="11">
        <f>+'[6]經費累計-輸入'!J209</f>
        <v>0</v>
      </c>
      <c r="H212" s="11" t="s">
        <v>228</v>
      </c>
      <c r="I212" s="12"/>
      <c r="J212" s="12"/>
      <c r="K212" s="11">
        <f>+'[6]經費累計-輸入'!P209</f>
        <v>0</v>
      </c>
      <c r="L212" s="11">
        <f>+'[6]經費累計-輸入'!R209</f>
        <v>0</v>
      </c>
      <c r="M212" s="11">
        <f>+'[6]經費累計-輸入'!T209</f>
        <v>0</v>
      </c>
    </row>
    <row r="213" spans="1:13" ht="16.5">
      <c r="A213" s="14"/>
      <c r="B213" s="14"/>
      <c r="C213" s="14"/>
      <c r="D213" s="14"/>
      <c r="E213" s="14"/>
      <c r="F213" s="11">
        <f>'[6]經費累計-輸入'!H209</f>
        <v>0</v>
      </c>
      <c r="G213" s="11">
        <f>+'[6]經費累計-輸入'!K209</f>
        <v>0</v>
      </c>
      <c r="H213" s="11"/>
      <c r="I213" s="12"/>
      <c r="J213" s="12"/>
      <c r="K213" s="11"/>
      <c r="L213" s="11"/>
      <c r="M213" s="13"/>
    </row>
    <row r="214" spans="1:13" ht="16.5">
      <c r="A214" s="14"/>
      <c r="B214" s="14"/>
      <c r="C214" s="14"/>
      <c r="D214" s="14"/>
      <c r="E214" s="14"/>
      <c r="F214" s="11"/>
      <c r="G214" s="11"/>
      <c r="H214" s="11"/>
      <c r="I214" s="12"/>
      <c r="J214" s="12"/>
      <c r="K214" s="11"/>
      <c r="L214" s="11"/>
      <c r="M214" s="13"/>
    </row>
    <row r="215" spans="1:13" ht="16.5">
      <c r="A215" s="16" t="s">
        <v>14</v>
      </c>
      <c r="B215" s="9"/>
      <c r="C215" s="9"/>
      <c r="D215" s="9"/>
      <c r="E215" s="23" t="s">
        <v>235</v>
      </c>
      <c r="F215" s="11">
        <f>'[6]經費累計-輸入'!F213</f>
        <v>0</v>
      </c>
      <c r="G215" s="11">
        <f>+'[6]經費累計-輸入'!I213</f>
        <v>0</v>
      </c>
      <c r="H215" s="11">
        <f>+'[6]經費累計-輸入'!L213</f>
        <v>0</v>
      </c>
      <c r="I215" s="12"/>
      <c r="J215" s="12"/>
      <c r="K215" s="11">
        <f>+'[6]經費累計-輸入'!O213</f>
        <v>0</v>
      </c>
      <c r="L215" s="11">
        <f>+'[6]經費累計-輸入'!Q213</f>
        <v>0</v>
      </c>
      <c r="M215" s="11">
        <f>+'[6]經費累計-輸入'!S213</f>
        <v>0</v>
      </c>
    </row>
    <row r="216" spans="1:13" s="15" customFormat="1" ht="16.5">
      <c r="A216" s="10"/>
      <c r="B216" s="10"/>
      <c r="C216" s="10"/>
      <c r="D216" s="10"/>
      <c r="E216" s="24" t="s">
        <v>248</v>
      </c>
      <c r="F216" s="11">
        <f>'[6]經費累計-輸入'!G213</f>
        <v>0</v>
      </c>
      <c r="G216" s="11">
        <f>+'[6]經費累計-輸入'!J213</f>
        <v>0</v>
      </c>
      <c r="H216" s="11"/>
      <c r="I216" s="12"/>
      <c r="J216" s="12"/>
      <c r="K216" s="11">
        <f>+'[6]經費累計-輸入'!P213</f>
        <v>0</v>
      </c>
      <c r="L216" s="11">
        <f>+'[6]經費累計-輸入'!R213</f>
        <v>0</v>
      </c>
      <c r="M216" s="11">
        <f>+'[6]經費累計-輸入'!T213</f>
        <v>0</v>
      </c>
    </row>
    <row r="217" spans="1:13" s="15" customFormat="1" ht="16.5">
      <c r="A217" s="25"/>
      <c r="B217" s="25"/>
      <c r="C217" s="25"/>
      <c r="D217" s="25"/>
      <c r="E217" s="25"/>
      <c r="F217" s="26">
        <f>'[6]經費累計-輸入'!H213</f>
        <v>0</v>
      </c>
      <c r="G217" s="26">
        <f>+'[6]經費累計-輸入'!K213</f>
        <v>0</v>
      </c>
      <c r="H217" s="26"/>
      <c r="I217" s="27"/>
      <c r="J217" s="27"/>
      <c r="K217" s="26"/>
      <c r="L217" s="26"/>
      <c r="M217" s="28"/>
    </row>
    <row r="218" spans="1:13" s="15" customFormat="1" ht="16.5">
      <c r="A218" s="183"/>
      <c r="B218" s="183"/>
      <c r="C218" s="183"/>
      <c r="D218" s="183"/>
      <c r="E218" s="183"/>
      <c r="F218" s="177"/>
      <c r="G218" s="177"/>
      <c r="H218" s="177"/>
      <c r="I218" s="178"/>
      <c r="J218" s="178"/>
      <c r="K218" s="177"/>
      <c r="L218" s="177"/>
      <c r="M218" s="179"/>
    </row>
    <row r="219" spans="1:13" ht="16.5">
      <c r="A219" s="14"/>
      <c r="B219" s="14"/>
      <c r="C219" s="14"/>
      <c r="D219" s="14"/>
      <c r="E219" s="23" t="s">
        <v>249</v>
      </c>
      <c r="F219" s="11">
        <f>'[6]經費累計-輸入'!F217</f>
        <v>0</v>
      </c>
      <c r="G219" s="11">
        <f>+'[6]經費累計-輸入'!I217</f>
        <v>0</v>
      </c>
      <c r="H219" s="11">
        <f>+'[6]經費累計-輸入'!L217</f>
        <v>0</v>
      </c>
      <c r="I219" s="12"/>
      <c r="J219" s="12"/>
      <c r="K219" s="11">
        <f>+'[6]經費累計-輸入'!O217</f>
        <v>0</v>
      </c>
      <c r="L219" s="11">
        <f>+'[6]經費累計-輸入'!Q217</f>
        <v>0</v>
      </c>
      <c r="M219" s="11">
        <f>+'[6]經費累計-輸入'!S217</f>
        <v>0</v>
      </c>
    </row>
    <row r="220" spans="1:13" ht="16.5">
      <c r="A220" s="14"/>
      <c r="B220" s="14"/>
      <c r="C220" s="14"/>
      <c r="D220" s="14"/>
      <c r="E220" s="24" t="s">
        <v>250</v>
      </c>
      <c r="F220" s="11">
        <f>'[6]經費累計-輸入'!G217</f>
        <v>0</v>
      </c>
      <c r="G220" s="11">
        <f>+'[6]經費累計-輸入'!J217</f>
        <v>0</v>
      </c>
      <c r="H220" s="11"/>
      <c r="I220" s="12"/>
      <c r="J220" s="12"/>
      <c r="K220" s="11">
        <f>+'[6]經費累計-輸入'!P217</f>
        <v>0</v>
      </c>
      <c r="L220" s="11">
        <f>+'[6]經費累計-輸入'!R217</f>
        <v>0</v>
      </c>
      <c r="M220" s="11">
        <f>+'[6]經費累計-輸入'!T217</f>
        <v>0</v>
      </c>
    </row>
    <row r="221" spans="1:13" ht="16.5">
      <c r="A221" s="14"/>
      <c r="B221" s="14"/>
      <c r="C221" s="14"/>
      <c r="D221" s="14"/>
      <c r="E221" s="14"/>
      <c r="F221" s="11">
        <f>'[6]經費累計-輸入'!H217</f>
        <v>0</v>
      </c>
      <c r="G221" s="11">
        <f>+'[6]經費累計-輸入'!K217</f>
        <v>0</v>
      </c>
      <c r="H221" s="11"/>
      <c r="I221" s="12"/>
      <c r="J221" s="12"/>
      <c r="K221" s="11"/>
      <c r="L221" s="11"/>
      <c r="M221" s="11"/>
    </row>
    <row r="222" spans="1:13" s="15" customFormat="1" ht="16.5">
      <c r="A222" s="14"/>
      <c r="B222" s="14"/>
      <c r="C222" s="14"/>
      <c r="D222" s="14"/>
      <c r="E222" s="14"/>
      <c r="F222" s="11"/>
      <c r="G222" s="11"/>
      <c r="H222" s="11"/>
      <c r="I222" s="12"/>
      <c r="J222" s="12"/>
      <c r="K222" s="11"/>
      <c r="L222" s="11"/>
      <c r="M222" s="11"/>
    </row>
    <row r="223" spans="1:13" s="15" customFormat="1" ht="16.5">
      <c r="A223" s="14"/>
      <c r="B223" s="14"/>
      <c r="C223" s="14"/>
      <c r="D223" s="14"/>
      <c r="E223" s="23" t="s">
        <v>251</v>
      </c>
      <c r="F223" s="11">
        <f>'[6]經費累計-輸入'!F221</f>
        <v>0</v>
      </c>
      <c r="G223" s="11">
        <f>+'[6]經費累計-輸入'!I221</f>
        <v>0</v>
      </c>
      <c r="H223" s="11">
        <f>+'[6]經費累計-輸入'!L221</f>
        <v>0</v>
      </c>
      <c r="I223" s="12"/>
      <c r="J223" s="12"/>
      <c r="K223" s="11">
        <f>+'[6]經費累計-輸入'!O221</f>
        <v>0</v>
      </c>
      <c r="L223" s="11">
        <f>+'[6]經費累計-輸入'!Q221</f>
        <v>0</v>
      </c>
      <c r="M223" s="11">
        <f>+'[6]經費累計-輸入'!S221</f>
        <v>0</v>
      </c>
    </row>
    <row r="224" spans="1:13" ht="16.5">
      <c r="A224" s="14"/>
      <c r="B224" s="14"/>
      <c r="C224" s="14"/>
      <c r="D224" s="14"/>
      <c r="E224" s="24" t="s">
        <v>252</v>
      </c>
      <c r="F224" s="11">
        <f>'[6]經費累計-輸入'!G221</f>
        <v>0</v>
      </c>
      <c r="G224" s="11">
        <f>+'[6]經費累計-輸入'!J221</f>
        <v>0</v>
      </c>
      <c r="H224" s="11"/>
      <c r="I224" s="12"/>
      <c r="J224" s="12"/>
      <c r="K224" s="11">
        <f>+'[6]經費累計-輸入'!P221</f>
        <v>0</v>
      </c>
      <c r="L224" s="11">
        <f>+'[6]經費累計-輸入'!R221</f>
        <v>0</v>
      </c>
      <c r="M224" s="11">
        <f>+'[6]經費累計-輸入'!T221</f>
        <v>0</v>
      </c>
    </row>
    <row r="225" spans="1:13" ht="16.5">
      <c r="A225" s="14"/>
      <c r="B225" s="14"/>
      <c r="C225" s="14"/>
      <c r="D225" s="14"/>
      <c r="E225" s="24"/>
      <c r="F225" s="11">
        <f>'[6]經費累計-輸入'!H221</f>
        <v>0</v>
      </c>
      <c r="G225" s="11">
        <f>+'[6]經費累計-輸入'!K221</f>
        <v>0</v>
      </c>
      <c r="H225" s="11"/>
      <c r="I225" s="12"/>
      <c r="J225" s="12"/>
      <c r="K225" s="11"/>
      <c r="L225" s="11"/>
      <c r="M225" s="11"/>
    </row>
    <row r="226" spans="1:13" s="15" customFormat="1" ht="16.5">
      <c r="A226" s="14"/>
      <c r="B226" s="14"/>
      <c r="C226" s="14"/>
      <c r="D226" s="14"/>
      <c r="E226" s="24"/>
      <c r="F226" s="11"/>
      <c r="G226" s="11"/>
      <c r="H226" s="11"/>
      <c r="I226" s="12"/>
      <c r="J226" s="12"/>
      <c r="K226" s="11"/>
      <c r="L226" s="11"/>
      <c r="M226" s="13"/>
    </row>
    <row r="227" spans="1:13" ht="16.5">
      <c r="A227" s="9" t="s">
        <v>243</v>
      </c>
      <c r="B227" s="9" t="s">
        <v>244</v>
      </c>
      <c r="C227" s="9" t="str">
        <f>'[5]經費累計-輸入'!C218</f>
        <v>09</v>
      </c>
      <c r="D227" s="14"/>
      <c r="E227" s="17" t="s">
        <v>253</v>
      </c>
      <c r="F227" s="11">
        <f>'[6]經費累計-輸入'!F225</f>
        <v>0</v>
      </c>
      <c r="G227" s="11">
        <f>+'[6]經費累計-輸入'!I225</f>
        <v>0</v>
      </c>
      <c r="H227" s="11">
        <f>+'[6]經費累計-輸入'!L225</f>
        <v>0</v>
      </c>
      <c r="I227" s="12"/>
      <c r="J227" s="12"/>
      <c r="K227" s="11">
        <f>+'[6]經費累計-輸入'!O225</f>
        <v>0</v>
      </c>
      <c r="L227" s="11">
        <f>+'[6]經費累計-輸入'!Q225</f>
        <v>0</v>
      </c>
      <c r="M227" s="11">
        <f>+'[6]經費累計-輸入'!S225</f>
        <v>0</v>
      </c>
    </row>
    <row r="228" spans="1:13" ht="16.5">
      <c r="A228" s="14"/>
      <c r="B228" s="14"/>
      <c r="C228" s="14"/>
      <c r="D228" s="14"/>
      <c r="E228" s="18" t="s">
        <v>254</v>
      </c>
      <c r="F228" s="11">
        <f>'[6]經費累計-輸入'!G225</f>
        <v>0</v>
      </c>
      <c r="G228" s="11">
        <f>+'[6]經費累計-輸入'!J225</f>
        <v>0</v>
      </c>
      <c r="H228" s="11"/>
      <c r="I228" s="12"/>
      <c r="J228" s="12"/>
      <c r="K228" s="11">
        <f>+'[6]經費累計-輸入'!P225</f>
        <v>0</v>
      </c>
      <c r="L228" s="11">
        <f>+'[6]經費累計-輸入'!R225</f>
        <v>0</v>
      </c>
      <c r="M228" s="11">
        <f>+'[6]經費累計-輸入'!T225</f>
        <v>0</v>
      </c>
    </row>
    <row r="229" spans="1:13" ht="16.5">
      <c r="A229" s="14"/>
      <c r="B229" s="14"/>
      <c r="C229" s="14"/>
      <c r="D229" s="14"/>
      <c r="E229" s="14"/>
      <c r="F229" s="11">
        <f>'[6]經費累計-輸入'!H225</f>
        <v>0</v>
      </c>
      <c r="G229" s="11">
        <f>+'[6]經費累計-輸入'!K225</f>
        <v>0</v>
      </c>
      <c r="H229" s="11"/>
      <c r="I229" s="12"/>
      <c r="J229" s="12"/>
      <c r="K229" s="11"/>
      <c r="L229" s="11"/>
      <c r="M229" s="13"/>
    </row>
    <row r="230" spans="1:13" ht="16.5">
      <c r="A230" s="14"/>
      <c r="B230" s="14"/>
      <c r="C230" s="14"/>
      <c r="D230" s="14"/>
      <c r="E230" s="14"/>
      <c r="F230" s="11"/>
      <c r="G230" s="11"/>
      <c r="H230" s="11"/>
      <c r="I230" s="12"/>
      <c r="J230" s="12"/>
      <c r="K230" s="11"/>
      <c r="L230" s="11"/>
      <c r="M230" s="13"/>
    </row>
    <row r="231" spans="1:13" ht="16.5">
      <c r="A231" s="14"/>
      <c r="B231" s="14"/>
      <c r="C231" s="14"/>
      <c r="D231" s="14"/>
      <c r="E231" s="19" t="s">
        <v>255</v>
      </c>
      <c r="F231" s="11">
        <f>'[6]經費累計-輸入'!F229</f>
        <v>0</v>
      </c>
      <c r="G231" s="11">
        <f>+'[6]經費累計-輸入'!I229</f>
        <v>0</v>
      </c>
      <c r="H231" s="11">
        <f>+'[6]經費累計-輸入'!L229</f>
        <v>0</v>
      </c>
      <c r="I231" s="12"/>
      <c r="J231" s="12"/>
      <c r="K231" s="11">
        <f>+'[6]經費累計-輸入'!O229</f>
        <v>0</v>
      </c>
      <c r="L231" s="11">
        <f>+'[6]經費累計-輸入'!Q229</f>
        <v>0</v>
      </c>
      <c r="M231" s="11">
        <f>+'[6]經費累計-輸入'!S229</f>
        <v>0</v>
      </c>
    </row>
    <row r="232" spans="1:13" ht="16.5">
      <c r="A232" s="14"/>
      <c r="B232" s="14"/>
      <c r="C232" s="14"/>
      <c r="D232" s="9" t="s">
        <v>15</v>
      </c>
      <c r="E232" s="42" t="s">
        <v>256</v>
      </c>
      <c r="F232" s="11">
        <f>'[6]經費累計-輸入'!G229</f>
        <v>0</v>
      </c>
      <c r="G232" s="11">
        <f>+'[6]經費累計-輸入'!J229</f>
        <v>0</v>
      </c>
      <c r="H232" s="11"/>
      <c r="I232" s="12"/>
      <c r="J232" s="12"/>
      <c r="K232" s="11">
        <f>+'[6]經費累計-輸入'!P229</f>
        <v>0</v>
      </c>
      <c r="L232" s="11">
        <f>+'[6]經費累計-輸入'!R229</f>
        <v>0</v>
      </c>
      <c r="M232" s="11">
        <f>+'[6]經費累計-輸入'!T229</f>
        <v>0</v>
      </c>
    </row>
    <row r="233" spans="1:13" ht="16.5">
      <c r="A233" s="14"/>
      <c r="B233" s="14"/>
      <c r="C233" s="14"/>
      <c r="D233" s="14"/>
      <c r="E233" s="14"/>
      <c r="F233" s="11">
        <f>'[6]經費累計-輸入'!H229</f>
        <v>0</v>
      </c>
      <c r="G233" s="11">
        <f>+'[6]經費累計-輸入'!K229</f>
        <v>0</v>
      </c>
      <c r="H233" s="11"/>
      <c r="I233" s="12"/>
      <c r="J233" s="12"/>
      <c r="K233" s="11"/>
      <c r="L233" s="11"/>
      <c r="M233" s="13"/>
    </row>
    <row r="234" spans="1:13" ht="16.5">
      <c r="A234" s="14"/>
      <c r="B234" s="14"/>
      <c r="C234" s="14"/>
      <c r="D234" s="14"/>
      <c r="E234" s="14"/>
      <c r="F234" s="11"/>
      <c r="G234" s="11"/>
      <c r="H234" s="11"/>
      <c r="I234" s="12"/>
      <c r="J234" s="12"/>
      <c r="K234" s="11"/>
      <c r="L234" s="11"/>
      <c r="M234" s="13"/>
    </row>
    <row r="235" spans="1:13" ht="16.5">
      <c r="A235" s="14"/>
      <c r="B235" s="14"/>
      <c r="C235" s="14"/>
      <c r="D235" s="14"/>
      <c r="E235" s="23" t="s">
        <v>240</v>
      </c>
      <c r="F235" s="11">
        <f>'[6]經費累計-輸入'!F233</f>
        <v>0</v>
      </c>
      <c r="G235" s="11">
        <f>+'[6]經費累計-輸入'!I233</f>
        <v>0</v>
      </c>
      <c r="H235" s="11">
        <v>0</v>
      </c>
      <c r="I235" s="12"/>
      <c r="J235" s="12"/>
      <c r="K235" s="11">
        <f>+'[6]經費累計-輸入'!O233</f>
        <v>0</v>
      </c>
      <c r="L235" s="11">
        <f>+'[6]經費累計-輸入'!Q233</f>
        <v>0</v>
      </c>
      <c r="M235" s="11">
        <f>+'[6]經費累計-輸入'!S233</f>
        <v>0</v>
      </c>
    </row>
    <row r="236" spans="1:13" ht="16.5">
      <c r="A236" s="14"/>
      <c r="B236" s="14"/>
      <c r="C236" s="14"/>
      <c r="D236" s="14"/>
      <c r="E236" s="24" t="s">
        <v>241</v>
      </c>
      <c r="F236" s="11">
        <f>'[6]經費累計-輸入'!G233</f>
        <v>0</v>
      </c>
      <c r="G236" s="11">
        <f>+'[6]經費累計-輸入'!J233</f>
        <v>0</v>
      </c>
      <c r="H236" s="11"/>
      <c r="I236" s="12"/>
      <c r="J236" s="12"/>
      <c r="K236" s="11">
        <f>+'[6]經費累計-輸入'!P233</f>
        <v>0</v>
      </c>
      <c r="L236" s="11">
        <f>+'[6]經費累計-輸入'!R233</f>
        <v>0</v>
      </c>
      <c r="M236" s="11">
        <f>+'[6]經費累計-輸入'!T233</f>
        <v>0</v>
      </c>
    </row>
    <row r="237" spans="1:13" ht="16.5">
      <c r="A237" s="14"/>
      <c r="B237" s="14"/>
      <c r="C237" s="14"/>
      <c r="D237" s="14"/>
      <c r="E237" s="24"/>
      <c r="F237" s="11">
        <f>'[6]經費累計-輸入'!H233</f>
        <v>0</v>
      </c>
      <c r="G237" s="11">
        <f>+'[6]經費累計-輸入'!K233</f>
        <v>0</v>
      </c>
      <c r="H237" s="11"/>
      <c r="I237" s="12"/>
      <c r="J237" s="12"/>
      <c r="K237" s="11"/>
      <c r="L237" s="11"/>
      <c r="M237" s="11"/>
    </row>
    <row r="238" spans="1:13" ht="16.5">
      <c r="A238" s="14"/>
      <c r="B238" s="14"/>
      <c r="C238" s="14"/>
      <c r="D238" s="14"/>
      <c r="E238" s="14"/>
      <c r="F238" s="11"/>
      <c r="G238" s="11"/>
      <c r="H238" s="11"/>
      <c r="I238" s="12"/>
      <c r="J238" s="12"/>
      <c r="K238" s="11"/>
      <c r="L238" s="11"/>
      <c r="M238" s="11"/>
    </row>
    <row r="239" spans="1:13" ht="16.5">
      <c r="A239" s="14"/>
      <c r="B239" s="14"/>
      <c r="C239" s="14"/>
      <c r="D239" s="14"/>
      <c r="E239" s="23" t="s">
        <v>226</v>
      </c>
      <c r="F239" s="11">
        <f>'[6]經費累計-輸入'!F237</f>
        <v>0</v>
      </c>
      <c r="G239" s="11">
        <f>+'[6]經費累計-輸入'!I237</f>
        <v>0</v>
      </c>
      <c r="H239" s="11">
        <f>+'[6]經費累計-輸入'!L237</f>
        <v>0</v>
      </c>
      <c r="I239" s="12"/>
      <c r="J239" s="12"/>
      <c r="K239" s="11">
        <f>+'[6]經費累計-輸入'!O237</f>
        <v>0</v>
      </c>
      <c r="L239" s="11">
        <f>+'[6]經費累計-輸入'!Q237</f>
        <v>0</v>
      </c>
      <c r="M239" s="11">
        <f>+'[6]經費累計-輸入'!S237</f>
        <v>0</v>
      </c>
    </row>
    <row r="240" spans="1:13" s="15" customFormat="1" ht="16.5">
      <c r="A240" s="14"/>
      <c r="B240" s="14"/>
      <c r="C240" s="14"/>
      <c r="D240" s="14"/>
      <c r="E240" s="24" t="s">
        <v>227</v>
      </c>
      <c r="F240" s="11">
        <f>'[6]經費累計-輸入'!G237</f>
        <v>0</v>
      </c>
      <c r="G240" s="11">
        <f>+'[6]經費累計-輸入'!J237</f>
        <v>0</v>
      </c>
      <c r="H240" s="11"/>
      <c r="I240" s="12"/>
      <c r="J240" s="12"/>
      <c r="K240" s="11">
        <f>+'[6]經費累計-輸入'!P237</f>
        <v>0</v>
      </c>
      <c r="L240" s="11">
        <f>+'[6]經費累計-輸入'!R237</f>
        <v>0</v>
      </c>
      <c r="M240" s="11">
        <f>+'[6]經費累計-輸入'!T237</f>
        <v>0</v>
      </c>
    </row>
    <row r="241" spans="1:13" ht="16.5">
      <c r="A241" s="14"/>
      <c r="B241" s="14"/>
      <c r="C241" s="14"/>
      <c r="D241" s="14"/>
      <c r="E241" s="24"/>
      <c r="F241" s="11">
        <f>'[6]經費累計-輸入'!H237</f>
        <v>0</v>
      </c>
      <c r="G241" s="11">
        <f>+'[6]經費累計-輸入'!K237</f>
        <v>0</v>
      </c>
      <c r="H241" s="11"/>
      <c r="I241" s="12"/>
      <c r="J241" s="12"/>
      <c r="K241" s="11"/>
      <c r="L241" s="11"/>
      <c r="M241" s="13"/>
    </row>
    <row r="242" spans="1:13" ht="16.5">
      <c r="A242" s="14"/>
      <c r="B242" s="14"/>
      <c r="C242" s="14"/>
      <c r="D242" s="14"/>
      <c r="E242" s="24"/>
      <c r="F242" s="11"/>
      <c r="G242" s="11"/>
      <c r="H242" s="11"/>
      <c r="I242" s="12"/>
      <c r="J242" s="12"/>
      <c r="K242" s="11"/>
      <c r="L242" s="11"/>
      <c r="M242" s="13"/>
    </row>
    <row r="243" spans="1:13" s="15" customFormat="1" ht="16.5">
      <c r="A243" s="43" t="str">
        <f>'[5]經費累計-輸入'!A259</f>
        <v>41</v>
      </c>
      <c r="B243" s="43"/>
      <c r="C243" s="43"/>
      <c r="D243" s="43"/>
      <c r="E243" s="189" t="str">
        <f>'[6]經費累計-輸入'!E239</f>
        <v>425001</v>
      </c>
      <c r="F243" s="11">
        <f>'[6]經費累計-輸入'!F240</f>
        <v>121593626</v>
      </c>
      <c r="G243" s="11">
        <f>+'[6]經費累計-輸入'!I240</f>
        <v>0</v>
      </c>
      <c r="H243" s="11">
        <f>'[6]經費累計-輸入'!L240</f>
        <v>66360</v>
      </c>
      <c r="I243" s="12"/>
      <c r="J243" s="12"/>
      <c r="K243" s="11">
        <f>+'[6]經費累計-輸入'!O240</f>
        <v>51800</v>
      </c>
      <c r="L243" s="11">
        <f>+'[6]經費累計-輸入'!Q240</f>
        <v>0</v>
      </c>
      <c r="M243" s="11">
        <f>+'[6]經費累計-輸入'!S240</f>
        <v>14560</v>
      </c>
    </row>
    <row r="244" spans="1:13" ht="16.5">
      <c r="A244" s="43"/>
      <c r="B244" s="43" t="str">
        <f>'[6]經費累計-輸入'!B240</f>
        <v>005</v>
      </c>
      <c r="C244" s="43"/>
      <c r="D244" s="43"/>
      <c r="E244" s="190" t="str">
        <f>'[6]經費累計-輸入'!E240</f>
        <v>災害準備金</v>
      </c>
      <c r="F244" s="11">
        <f>'[6]經費累計-輸入'!G240</f>
        <v>0</v>
      </c>
      <c r="G244" s="11">
        <f>+'[6]經費累計-輸入'!J240</f>
        <v>0</v>
      </c>
      <c r="H244" s="11"/>
      <c r="I244" s="12"/>
      <c r="J244" s="12"/>
      <c r="K244" s="11">
        <f>+'[6]經費累計-輸入'!P240</f>
        <v>51800</v>
      </c>
      <c r="L244" s="11">
        <f>+'[6]經費累計-輸入'!R240</f>
        <v>0</v>
      </c>
      <c r="M244" s="11">
        <f>+'[6]經費累計-輸入'!T240</f>
        <v>0</v>
      </c>
    </row>
    <row r="245" spans="1:13" s="15" customFormat="1" ht="16.5">
      <c r="A245" s="43"/>
      <c r="B245" s="43"/>
      <c r="C245" s="43" t="str">
        <f>'[5]經費累計-輸入'!C261</f>
        <v>01</v>
      </c>
      <c r="D245" s="43"/>
      <c r="E245" s="191"/>
      <c r="F245" s="11">
        <f>'[6]經費累計-輸入'!H240</f>
        <v>0</v>
      </c>
      <c r="G245" s="11">
        <f>+'[6]經費累計-輸入'!K240</f>
        <v>121593626</v>
      </c>
      <c r="H245" s="11"/>
      <c r="I245" s="12"/>
      <c r="J245" s="12"/>
      <c r="K245" s="11"/>
      <c r="L245" s="11"/>
      <c r="M245" s="13"/>
    </row>
    <row r="246" spans="1:13" ht="13.5" customHeight="1">
      <c r="A246" s="43"/>
      <c r="B246" s="43"/>
      <c r="C246" s="43"/>
      <c r="D246" s="43" t="str">
        <f>'[5]經費累計-輸入'!D262</f>
        <v>01</v>
      </c>
      <c r="E246" s="191"/>
      <c r="F246" s="11"/>
      <c r="G246" s="11"/>
      <c r="H246" s="11"/>
      <c r="I246" s="12"/>
      <c r="J246" s="12"/>
      <c r="K246" s="11"/>
      <c r="L246" s="11"/>
      <c r="M246" s="13"/>
    </row>
    <row r="247" spans="1:13" ht="16.5">
      <c r="A247" s="43"/>
      <c r="B247" s="43"/>
      <c r="C247" s="43"/>
      <c r="D247" s="43"/>
      <c r="E247" s="191" t="str">
        <f>'[6]經費累計-輸入'!E243</f>
        <v>0200</v>
      </c>
      <c r="F247" s="11">
        <f>'[6]經費累計-輸入'!F244</f>
        <v>0</v>
      </c>
      <c r="G247" s="11">
        <f>'[6]經費累計-輸入'!I244</f>
        <v>0</v>
      </c>
      <c r="H247" s="11">
        <f>'[6]經費累計-輸入'!L244</f>
        <v>0</v>
      </c>
      <c r="I247" s="12"/>
      <c r="J247" s="12"/>
      <c r="K247" s="11">
        <f>+'[6]經費累計-輸入'!O244</f>
        <v>0</v>
      </c>
      <c r="L247" s="11">
        <f>+'[6]經費累計-輸入'!Q244</f>
        <v>0</v>
      </c>
      <c r="M247" s="11">
        <f>+'[6]經費累計-輸入'!S244</f>
        <v>0</v>
      </c>
    </row>
    <row r="248" spans="1:13" s="15" customFormat="1" ht="16.5">
      <c r="A248" s="43"/>
      <c r="B248" s="43"/>
      <c r="C248" s="43"/>
      <c r="D248" s="43"/>
      <c r="E248" s="191" t="str">
        <f>'[6]經費累計-輸入'!E244</f>
        <v>業務費</v>
      </c>
      <c r="F248" s="11">
        <f>'[6]經費累計-輸入'!G244</f>
        <v>0</v>
      </c>
      <c r="G248" s="11">
        <f>'[6]經費累計-輸入'!J244</f>
        <v>0</v>
      </c>
      <c r="H248" s="11"/>
      <c r="I248" s="12"/>
      <c r="J248" s="12"/>
      <c r="K248" s="11">
        <f>+'[6]經費累計-輸入'!P244</f>
        <v>0</v>
      </c>
      <c r="L248" s="11">
        <f>+'[6]經費累計-輸入'!R244</f>
        <v>0</v>
      </c>
      <c r="M248" s="11">
        <f>M142+M222</f>
        <v>0</v>
      </c>
    </row>
    <row r="249" spans="1:13" ht="16.5">
      <c r="A249" s="43"/>
      <c r="B249" s="43"/>
      <c r="C249" s="43"/>
      <c r="D249" s="43"/>
      <c r="E249" s="191"/>
      <c r="F249" s="11">
        <f>'[6]經費累計-輸入'!H244</f>
        <v>0</v>
      </c>
      <c r="G249" s="11">
        <f>'[6]經費累計-輸入'!K244</f>
        <v>0</v>
      </c>
      <c r="H249" s="11"/>
      <c r="I249" s="12"/>
      <c r="J249" s="12"/>
      <c r="K249" s="11"/>
      <c r="L249" s="11"/>
      <c r="M249" s="13"/>
    </row>
    <row r="250" spans="1:13" ht="14.25" customHeight="1">
      <c r="A250" s="43"/>
      <c r="B250" s="43"/>
      <c r="C250" s="43"/>
      <c r="D250" s="43"/>
      <c r="E250" s="191"/>
      <c r="F250" s="11"/>
      <c r="G250" s="11"/>
      <c r="H250" s="11"/>
      <c r="I250" s="12"/>
      <c r="J250" s="12"/>
      <c r="K250" s="11"/>
      <c r="L250" s="11"/>
      <c r="M250" s="13"/>
    </row>
    <row r="251" spans="1:13" ht="16.5">
      <c r="A251" s="43"/>
      <c r="B251" s="43"/>
      <c r="C251" s="43"/>
      <c r="D251" s="43"/>
      <c r="E251" s="191" t="str">
        <f>'[6]經費累計-輸入'!E247</f>
        <v>0400</v>
      </c>
      <c r="F251" s="11">
        <f>'[6]經費累計-輸入'!F248</f>
        <v>0</v>
      </c>
      <c r="G251" s="11">
        <f>'[6]經費累計-輸入'!I248</f>
        <v>0</v>
      </c>
      <c r="H251" s="11">
        <f>'[6]經費累計-輸入'!L248</f>
        <v>0</v>
      </c>
      <c r="I251" s="12"/>
      <c r="J251" s="12"/>
      <c r="K251" s="11">
        <f>+'[6]經費累計-輸入'!O248</f>
        <v>0</v>
      </c>
      <c r="L251" s="11">
        <f>+'[6]經費累計-輸入'!Q248</f>
        <v>0</v>
      </c>
      <c r="M251" s="11">
        <f>+'[6]經費累計-輸入'!S248</f>
        <v>0</v>
      </c>
    </row>
    <row r="252" spans="1:13" s="15" customFormat="1" ht="16.5">
      <c r="A252" s="43"/>
      <c r="B252" s="43"/>
      <c r="C252" s="43"/>
      <c r="D252" s="43"/>
      <c r="E252" s="191" t="str">
        <f>'[6]經費累計-輸入'!E248</f>
        <v>獎補助及損失</v>
      </c>
      <c r="F252" s="11">
        <f>'[6]經費累計-輸入'!G248</f>
        <v>0</v>
      </c>
      <c r="G252" s="11">
        <f>'[6]經費累計-輸入'!J248</f>
        <v>0</v>
      </c>
      <c r="H252" s="11"/>
      <c r="I252" s="12"/>
      <c r="J252" s="12"/>
      <c r="K252" s="11">
        <f>+'[6]經費累計-輸入'!P248</f>
        <v>0</v>
      </c>
      <c r="L252" s="11">
        <f>+'[6]經費累計-輸入'!R248</f>
        <v>0</v>
      </c>
      <c r="M252" s="11">
        <f>+'[6]經費累計-輸入'!T248</f>
        <v>0</v>
      </c>
    </row>
    <row r="253" spans="1:13" ht="16.5">
      <c r="A253" s="43"/>
      <c r="B253" s="43"/>
      <c r="C253" s="43"/>
      <c r="D253" s="43"/>
      <c r="E253" s="44"/>
      <c r="F253" s="11">
        <f>'[6]經費累計-輸入'!H248</f>
        <v>0</v>
      </c>
      <c r="G253" s="11">
        <f>'[6]經費累計-輸入'!K248</f>
        <v>0</v>
      </c>
      <c r="H253" s="11"/>
      <c r="I253" s="12"/>
      <c r="J253" s="12"/>
      <c r="K253" s="11"/>
      <c r="L253" s="11"/>
      <c r="M253" s="13"/>
    </row>
    <row r="254" spans="1:13" ht="14.25" customHeight="1">
      <c r="A254" s="43"/>
      <c r="B254" s="43"/>
      <c r="C254" s="43"/>
      <c r="D254" s="43"/>
      <c r="E254" s="44"/>
      <c r="F254" s="11"/>
      <c r="G254" s="11"/>
      <c r="H254" s="11"/>
      <c r="I254" s="12"/>
      <c r="J254" s="12"/>
      <c r="K254" s="11"/>
      <c r="L254" s="11"/>
      <c r="M254" s="13"/>
    </row>
    <row r="255" spans="1:13" s="15" customFormat="1" ht="16.5">
      <c r="A255" s="43"/>
      <c r="B255" s="43"/>
      <c r="C255" s="43"/>
      <c r="D255" s="43"/>
      <c r="E255" s="44" t="str">
        <f>'[6]經費累計-輸入'!E251</f>
        <v>0300</v>
      </c>
      <c r="F255" s="11">
        <f>'[6]經費累計-輸入'!F252</f>
        <v>121593626</v>
      </c>
      <c r="G255" s="11">
        <f>'[6]經費累計-輸入'!I252</f>
        <v>0</v>
      </c>
      <c r="H255" s="11">
        <f>'[6]經費累計-輸入'!L252</f>
        <v>66360</v>
      </c>
      <c r="I255" s="12"/>
      <c r="J255" s="12"/>
      <c r="K255" s="11">
        <f>+'[6]經費累計-輸入'!O252</f>
        <v>51800</v>
      </c>
      <c r="L255" s="11">
        <f>+'[6]經費累計-輸入'!Q252</f>
        <v>0</v>
      </c>
      <c r="M255" s="11">
        <f>+'[6]經費累計-輸入'!S252</f>
        <v>14560</v>
      </c>
    </row>
    <row r="256" spans="1:13" s="15" customFormat="1" ht="16.5">
      <c r="A256" s="52"/>
      <c r="B256" s="52"/>
      <c r="C256" s="52"/>
      <c r="D256" s="52"/>
      <c r="E256" s="53" t="str">
        <f>'[6]經費累計-輸入'!E252</f>
        <v>設備及投資</v>
      </c>
      <c r="F256" s="26">
        <f>'[6]經費累計-輸入'!G252</f>
        <v>0</v>
      </c>
      <c r="G256" s="26">
        <f>'[6]經費累計-輸入'!J252</f>
        <v>0</v>
      </c>
      <c r="H256" s="26"/>
      <c r="I256" s="27"/>
      <c r="J256" s="27"/>
      <c r="K256" s="26">
        <f>+'[6]經費累計-輸入'!P252</f>
        <v>51800</v>
      </c>
      <c r="L256" s="26">
        <f>+'[6]經費累計-輸入'!R252</f>
        <v>0</v>
      </c>
      <c r="M256" s="26">
        <f>M214+M230</f>
        <v>0</v>
      </c>
    </row>
    <row r="257" spans="1:13" s="15" customFormat="1" ht="16.5">
      <c r="A257" s="192"/>
      <c r="B257" s="192"/>
      <c r="C257" s="192"/>
      <c r="D257" s="192"/>
      <c r="E257" s="193"/>
      <c r="F257" s="177">
        <f>'[6]經費累計-輸入'!H252</f>
        <v>0</v>
      </c>
      <c r="G257" s="177">
        <f>'[6]經費累計-輸入'!K252</f>
        <v>121593626</v>
      </c>
      <c r="H257" s="177"/>
      <c r="I257" s="178"/>
      <c r="J257" s="178"/>
      <c r="K257" s="177"/>
      <c r="L257" s="177"/>
      <c r="M257" s="179"/>
    </row>
    <row r="258" spans="1:13" ht="16.5">
      <c r="A258" s="14"/>
      <c r="B258" s="14"/>
      <c r="C258" s="14"/>
      <c r="D258" s="14"/>
      <c r="E258" s="24"/>
      <c r="F258" s="11"/>
      <c r="G258" s="11"/>
      <c r="H258" s="11"/>
      <c r="I258" s="12"/>
      <c r="J258" s="12"/>
      <c r="K258" s="11"/>
      <c r="L258" s="11"/>
      <c r="M258" s="13"/>
    </row>
    <row r="259" spans="1:13" ht="16.5">
      <c r="A259" s="14"/>
      <c r="B259" s="14"/>
      <c r="C259" s="14"/>
      <c r="D259" s="14"/>
      <c r="E259" s="24"/>
      <c r="F259" s="11"/>
      <c r="G259" s="11"/>
      <c r="H259" s="11"/>
      <c r="I259" s="12"/>
      <c r="J259" s="12"/>
      <c r="K259" s="11"/>
      <c r="L259" s="11"/>
      <c r="M259" s="13"/>
    </row>
    <row r="260" spans="1:13" ht="16.5">
      <c r="A260" s="45" t="str">
        <f>'[5]經費累計-輸入'!A251</f>
        <v>41</v>
      </c>
      <c r="B260" s="46"/>
      <c r="C260" s="46"/>
      <c r="D260" s="46"/>
      <c r="E260" s="189" t="str">
        <f>+'[6]經費累計-輸入'!E255</f>
        <v>614201</v>
      </c>
      <c r="F260" s="11">
        <f>+'[6]經費累計-輸入'!F256</f>
        <v>710488</v>
      </c>
      <c r="G260" s="11">
        <f>+'[6]經費累計-輸入'!I256</f>
        <v>0</v>
      </c>
      <c r="H260" s="11">
        <f>+'[6]經費累計-輸入'!L256</f>
        <v>710488</v>
      </c>
      <c r="I260" s="12"/>
      <c r="J260" s="12"/>
      <c r="K260" s="11">
        <f>+'[6]經費累計-輸入'!O256</f>
        <v>0</v>
      </c>
      <c r="L260" s="11">
        <f>+'[6]經費累計-輸入'!Q256</f>
        <v>0</v>
      </c>
      <c r="M260" s="11">
        <f>+'[6]經費累計-輸入'!S256</f>
        <v>0</v>
      </c>
    </row>
    <row r="261" spans="1:13" s="15" customFormat="1" ht="16.5">
      <c r="A261" s="45"/>
      <c r="B261" s="45" t="str">
        <f>'[5]經費累計-輸入'!B252</f>
        <v>004</v>
      </c>
      <c r="C261" s="45"/>
      <c r="D261" s="45"/>
      <c r="E261" s="190" t="str">
        <f>'[6]經費累計-輸入'!E256</f>
        <v>公務人員退休及撫卹給付</v>
      </c>
      <c r="F261" s="11">
        <f>+'[6]經費累計-輸入'!G256</f>
        <v>0</v>
      </c>
      <c r="G261" s="11">
        <f>+'[6]經費累計-輸入'!J256</f>
        <v>0</v>
      </c>
      <c r="H261" s="11"/>
      <c r="I261" s="12"/>
      <c r="J261" s="12"/>
      <c r="K261" s="11">
        <f>+'[6]經費累計-輸入'!P256</f>
        <v>710488</v>
      </c>
      <c r="L261" s="11">
        <f>+'[6]經費累計-輸入'!R256</f>
        <v>0</v>
      </c>
      <c r="M261" s="11">
        <f>+'[6]經費累計-輸入'!T256</f>
        <v>0</v>
      </c>
    </row>
    <row r="262" spans="1:13" s="15" customFormat="1" ht="16.5">
      <c r="A262" s="43"/>
      <c r="B262" s="43"/>
      <c r="C262" s="43" t="str">
        <f>'[5]經費累計-輸入'!C253</f>
        <v>01</v>
      </c>
      <c r="D262" s="43"/>
      <c r="E262" s="191"/>
      <c r="F262" s="11">
        <f>+'[6]經費累計-輸入'!H256</f>
        <v>0</v>
      </c>
      <c r="G262" s="11">
        <f>+'[6]經費累計-輸入'!K256</f>
        <v>710488</v>
      </c>
      <c r="H262" s="11"/>
      <c r="I262" s="12"/>
      <c r="J262" s="12"/>
      <c r="K262" s="11"/>
      <c r="L262" s="11"/>
      <c r="M262" s="11"/>
    </row>
    <row r="263" spans="1:13" s="15" customFormat="1" ht="16.5">
      <c r="A263" s="43"/>
      <c r="B263" s="43"/>
      <c r="C263" s="48"/>
      <c r="D263" s="43" t="str">
        <f>'[5]經費累計-輸入'!D254</f>
        <v>01</v>
      </c>
      <c r="E263" s="49"/>
      <c r="F263" s="11"/>
      <c r="G263" s="11"/>
      <c r="H263" s="50"/>
      <c r="I263" s="12"/>
      <c r="J263" s="51"/>
      <c r="K263" s="11"/>
      <c r="L263" s="11"/>
      <c r="M263" s="11"/>
    </row>
    <row r="264" spans="1:13" ht="16.5">
      <c r="A264" s="45" t="s">
        <v>14</v>
      </c>
      <c r="B264" s="46"/>
      <c r="C264" s="46"/>
      <c r="D264" s="45"/>
      <c r="E264" s="191" t="str">
        <f>+'[6]經費累計-輸入'!E259</f>
        <v>0100</v>
      </c>
      <c r="F264" s="11">
        <f>+'[6]經費累計-輸入'!F260</f>
        <v>698488</v>
      </c>
      <c r="G264" s="11">
        <f>+'[6]經費累計-輸入'!I260</f>
        <v>0</v>
      </c>
      <c r="H264" s="11">
        <f>+'[6]經費累計-輸入'!L260</f>
        <v>698488</v>
      </c>
      <c r="I264" s="12"/>
      <c r="J264" s="12"/>
      <c r="K264" s="11">
        <f>+'[6]經費累計-輸入'!O260</f>
        <v>0</v>
      </c>
      <c r="L264" s="11">
        <f>+'[6]經費累計-輸入'!Q260</f>
        <v>0</v>
      </c>
      <c r="M264" s="11">
        <f>+'[6]經費累計-輸入'!S260</f>
        <v>0</v>
      </c>
    </row>
    <row r="265" spans="1:13" ht="16.5">
      <c r="A265" s="45"/>
      <c r="B265" s="45"/>
      <c r="C265" s="45"/>
      <c r="D265" s="45"/>
      <c r="E265" s="191" t="str">
        <f>+'[6]經費累計-輸入'!E260</f>
        <v>人事費</v>
      </c>
      <c r="F265" s="11">
        <f>+'[6]經費累計-輸入'!G260</f>
        <v>0</v>
      </c>
      <c r="G265" s="11">
        <f>+'[6]經費累計-輸入'!J260</f>
        <v>0</v>
      </c>
      <c r="H265" s="11"/>
      <c r="I265" s="12"/>
      <c r="J265" s="12"/>
      <c r="K265" s="11">
        <f>+'[6]經費累計-輸入'!P260</f>
        <v>698488</v>
      </c>
      <c r="L265" s="11">
        <f>+'[6]經費累計-輸入'!R260</f>
        <v>0</v>
      </c>
      <c r="M265" s="11">
        <f>+'[6]經費累計-輸入'!T260</f>
        <v>0</v>
      </c>
    </row>
    <row r="266" spans="1:13" ht="16.5">
      <c r="A266" s="43"/>
      <c r="B266" s="43"/>
      <c r="C266" s="43"/>
      <c r="D266" s="43"/>
      <c r="E266" s="191"/>
      <c r="F266" s="11">
        <f>+'[6]經費累計-輸入'!H260</f>
        <v>0</v>
      </c>
      <c r="G266" s="11">
        <f>+'[6]經費累計-輸入'!K260</f>
        <v>698488</v>
      </c>
      <c r="H266" s="11"/>
      <c r="I266" s="12"/>
      <c r="J266" s="12"/>
      <c r="K266" s="11"/>
      <c r="L266" s="11"/>
      <c r="M266" s="13"/>
    </row>
    <row r="267" spans="1:13" ht="16.5">
      <c r="A267" s="43"/>
      <c r="B267" s="43"/>
      <c r="C267" s="43"/>
      <c r="D267" s="43"/>
      <c r="E267" s="191"/>
      <c r="F267" s="11"/>
      <c r="G267" s="11"/>
      <c r="H267" s="11"/>
      <c r="I267" s="12"/>
      <c r="J267" s="12"/>
      <c r="K267" s="11"/>
      <c r="L267" s="11"/>
      <c r="M267" s="13"/>
    </row>
    <row r="268" spans="1:13" ht="16.5">
      <c r="A268" s="43"/>
      <c r="B268" s="43"/>
      <c r="C268" s="43"/>
      <c r="D268" s="43"/>
      <c r="E268" s="191" t="str">
        <f>'[6]經費累計-輸入'!E263</f>
        <v>0400</v>
      </c>
      <c r="F268" s="11">
        <f>+'[6]經費累計-輸入'!F264</f>
        <v>12000</v>
      </c>
      <c r="G268" s="11">
        <f>+'[6]經費累計-輸入'!I264</f>
        <v>0</v>
      </c>
      <c r="H268" s="11">
        <f>+'[6]經費累計-輸入'!L264</f>
        <v>12000</v>
      </c>
      <c r="I268" s="12"/>
      <c r="J268" s="12"/>
      <c r="K268" s="11">
        <f>+'[6]經費累計-輸入'!O264</f>
        <v>0</v>
      </c>
      <c r="L268" s="11">
        <f>+'[6]經費累計-輸入'!Q264</f>
        <v>0</v>
      </c>
      <c r="M268" s="11">
        <f>+'[6]經費累計-輸入'!S264</f>
        <v>0</v>
      </c>
    </row>
    <row r="269" spans="1:13" ht="16.5">
      <c r="A269" s="43"/>
      <c r="B269" s="43"/>
      <c r="C269" s="43"/>
      <c r="D269" s="43"/>
      <c r="E269" s="191" t="str">
        <f>'[6]經費累計-輸入'!E264</f>
        <v>獎補助及損失</v>
      </c>
      <c r="F269" s="11">
        <f>+'[6]經費累計-輸入'!G264</f>
        <v>0</v>
      </c>
      <c r="G269" s="11">
        <f>+'[6]經費累計-輸入'!J264</f>
        <v>0</v>
      </c>
      <c r="H269" s="11"/>
      <c r="I269" s="12"/>
      <c r="J269" s="12"/>
      <c r="K269" s="11">
        <f>+'[6]經費累計-輸入'!P264</f>
        <v>12000</v>
      </c>
      <c r="L269" s="11">
        <f>+'[6]經費累計-輸入'!R264</f>
        <v>0</v>
      </c>
      <c r="M269" s="11">
        <f>+'[6]經費累計-輸入'!T264</f>
        <v>0</v>
      </c>
    </row>
    <row r="270" spans="1:13" ht="16.5">
      <c r="A270" s="43"/>
      <c r="B270" s="43"/>
      <c r="C270" s="43"/>
      <c r="D270" s="43"/>
      <c r="E270" s="191"/>
      <c r="F270" s="11">
        <f>+'[6]經費累計-輸入'!H264</f>
        <v>0</v>
      </c>
      <c r="G270" s="11">
        <f>+'[6]經費累計-輸入'!K264</f>
        <v>12000</v>
      </c>
      <c r="H270" s="11"/>
      <c r="I270" s="12"/>
      <c r="J270" s="12"/>
      <c r="K270" s="11"/>
      <c r="L270" s="11"/>
      <c r="M270" s="13"/>
    </row>
    <row r="271" spans="1:13" ht="16.5">
      <c r="A271" s="14"/>
      <c r="B271" s="14"/>
      <c r="C271" s="14"/>
      <c r="D271" s="14"/>
      <c r="E271" s="24"/>
      <c r="F271" s="11"/>
      <c r="G271" s="11"/>
      <c r="H271" s="11"/>
      <c r="I271" s="12"/>
      <c r="J271" s="12"/>
      <c r="K271" s="11"/>
      <c r="L271" s="11"/>
      <c r="M271" s="13"/>
    </row>
    <row r="272" spans="1:13" ht="16.5">
      <c r="A272" s="14"/>
      <c r="B272" s="14"/>
      <c r="C272" s="14"/>
      <c r="D272" s="14"/>
      <c r="E272" s="24"/>
      <c r="F272" s="11"/>
      <c r="G272" s="11"/>
      <c r="H272" s="11"/>
      <c r="I272" s="12"/>
      <c r="J272" s="12"/>
      <c r="K272" s="11"/>
      <c r="L272" s="11"/>
      <c r="M272" s="13"/>
    </row>
    <row r="273" spans="1:13" s="15" customFormat="1" ht="16.5">
      <c r="A273" s="43" t="str">
        <f>'[5]經費累計-輸入'!A235</f>
        <v>41</v>
      </c>
      <c r="B273" s="43"/>
      <c r="C273" s="43"/>
      <c r="D273" s="43"/>
      <c r="E273" s="189" t="str">
        <f>+'[6]經費累計-輸入'!E267</f>
        <v>914301</v>
      </c>
      <c r="F273" s="11">
        <f>'[6]經費累計-輸入'!F268</f>
        <v>1905480</v>
      </c>
      <c r="G273" s="11">
        <f>+'[6]經費累計-輸入'!I268</f>
        <v>0</v>
      </c>
      <c r="H273" s="11">
        <f>'[6]經費累計-輸入'!L268</f>
        <v>1905480</v>
      </c>
      <c r="I273" s="12"/>
      <c r="J273" s="12"/>
      <c r="K273" s="11">
        <f>K277+K281+K285</f>
        <v>388850</v>
      </c>
      <c r="L273" s="11">
        <f>+'[6]經費累計-輸入'!Q268</f>
        <v>0</v>
      </c>
      <c r="M273" s="11">
        <f>+'[6]經費累計-輸入'!S268</f>
        <v>0</v>
      </c>
    </row>
    <row r="274" spans="1:13" s="15" customFormat="1" ht="16.5">
      <c r="A274" s="43"/>
      <c r="B274" s="43" t="str">
        <f>'[5]經費累計-輸入'!B236</f>
        <v>002</v>
      </c>
      <c r="C274" s="43"/>
      <c r="D274" s="43"/>
      <c r="E274" s="190" t="str">
        <f>+'[6]經費累計-輸入'!E268</f>
        <v>公務人員福利互助補助</v>
      </c>
      <c r="F274" s="11">
        <f>'[6]經費累計-輸入'!G268</f>
        <v>0</v>
      </c>
      <c r="G274" s="11">
        <f>+'[6]經費累計-輸入'!J268</f>
        <v>0</v>
      </c>
      <c r="H274" s="11"/>
      <c r="I274" s="12"/>
      <c r="J274" s="12"/>
      <c r="K274" s="11">
        <f>+'[6]經費累計-輸入'!P268</f>
        <v>1905480</v>
      </c>
      <c r="L274" s="11">
        <f>+'[6]經費累計-輸入'!R268</f>
        <v>0</v>
      </c>
      <c r="M274" s="11">
        <f>+'[6]經費累計-輸入'!T268</f>
        <v>0</v>
      </c>
    </row>
    <row r="275" spans="1:13" ht="16.5">
      <c r="A275" s="43"/>
      <c r="B275" s="43"/>
      <c r="C275" s="43" t="str">
        <f>'[5]經費累計-輸入'!C237</f>
        <v>01</v>
      </c>
      <c r="D275" s="43"/>
      <c r="E275" s="191"/>
      <c r="F275" s="11">
        <f>'[6]經費累計-輸入'!H268</f>
        <v>0</v>
      </c>
      <c r="G275" s="11">
        <f>+'[6]經費累計-輸入'!K268</f>
        <v>1905480</v>
      </c>
      <c r="H275" s="11"/>
      <c r="I275" s="12"/>
      <c r="J275" s="12"/>
      <c r="K275" s="11"/>
      <c r="L275" s="11"/>
      <c r="M275" s="11"/>
    </row>
    <row r="276" spans="1:13" s="15" customFormat="1" ht="16.5">
      <c r="A276" s="43"/>
      <c r="B276" s="43"/>
      <c r="C276" s="43"/>
      <c r="D276" s="43" t="str">
        <f>'[5]經費累計-輸入'!D238</f>
        <v>01</v>
      </c>
      <c r="E276" s="191"/>
      <c r="F276" s="11"/>
      <c r="G276" s="11"/>
      <c r="H276" s="11"/>
      <c r="I276" s="12"/>
      <c r="J276" s="12"/>
      <c r="K276" s="11"/>
      <c r="L276" s="11"/>
      <c r="M276" s="11"/>
    </row>
    <row r="277" spans="1:13" s="15" customFormat="1" ht="17.25" customHeight="1">
      <c r="A277" s="45"/>
      <c r="B277" s="45"/>
      <c r="C277" s="45"/>
      <c r="D277" s="45"/>
      <c r="E277" s="191" t="str">
        <f>+'[6]經費累計-輸入'!E271</f>
        <v>0100</v>
      </c>
      <c r="F277" s="11">
        <f>'[6]經費累計-輸入'!F272</f>
        <v>1666645</v>
      </c>
      <c r="G277" s="11">
        <f>+'[6]經費累計-輸入'!I272</f>
        <v>0</v>
      </c>
      <c r="H277" s="11">
        <f>'[6]經費累計-輸入'!L272</f>
        <v>1666645</v>
      </c>
      <c r="I277" s="12"/>
      <c r="J277" s="12"/>
      <c r="K277" s="11">
        <f>+'[6]經費累計-輸入'!O272</f>
        <v>372850</v>
      </c>
      <c r="L277" s="11">
        <f>+'[6]經費累計-輸入'!Q272</f>
        <v>0</v>
      </c>
      <c r="M277" s="11">
        <f>+'[6]經費累計-輸入'!S272</f>
        <v>0</v>
      </c>
    </row>
    <row r="278" spans="1:13" s="15" customFormat="1" ht="14.25" customHeight="1">
      <c r="A278" s="45"/>
      <c r="B278" s="46"/>
      <c r="C278" s="46"/>
      <c r="D278" s="46"/>
      <c r="E278" s="191" t="str">
        <f>+'[6]經費累計-輸入'!E272</f>
        <v>人事費</v>
      </c>
      <c r="F278" s="11">
        <f>'[6]經費累計-輸入'!G272</f>
        <v>0</v>
      </c>
      <c r="G278" s="11">
        <f>+'[6]經費累計-輸入'!J272</f>
        <v>0</v>
      </c>
      <c r="H278" s="11"/>
      <c r="I278" s="12"/>
      <c r="J278" s="12"/>
      <c r="K278" s="11">
        <f>+'[6]經費累計-輸入'!P272</f>
        <v>1666645</v>
      </c>
      <c r="L278" s="11">
        <f>+'[6]經費累計-輸入'!R272</f>
        <v>0</v>
      </c>
      <c r="M278" s="11">
        <f>+'[6]經費累計-輸入'!T272</f>
        <v>0</v>
      </c>
    </row>
    <row r="279" spans="1:13" ht="16.5">
      <c r="A279" s="43"/>
      <c r="B279" s="43"/>
      <c r="C279" s="43"/>
      <c r="D279" s="43"/>
      <c r="E279" s="191"/>
      <c r="F279" s="11">
        <f>'[6]經費累計-輸入'!H272</f>
        <v>0</v>
      </c>
      <c r="G279" s="11">
        <f>+'[6]經費累計-輸入'!K272</f>
        <v>1666645</v>
      </c>
      <c r="H279" s="11"/>
      <c r="I279" s="12"/>
      <c r="J279" s="12"/>
      <c r="K279" s="11"/>
      <c r="L279" s="11"/>
      <c r="M279" s="11"/>
    </row>
    <row r="280" spans="1:13" s="15" customFormat="1" ht="14.25" customHeight="1">
      <c r="A280" s="45" t="s">
        <v>14</v>
      </c>
      <c r="B280" s="46"/>
      <c r="C280" s="46"/>
      <c r="D280" s="46"/>
      <c r="E280" s="191"/>
      <c r="F280" s="11"/>
      <c r="G280" s="11"/>
      <c r="H280" s="11"/>
      <c r="I280" s="12"/>
      <c r="J280" s="12"/>
      <c r="K280" s="11"/>
      <c r="L280" s="11"/>
      <c r="M280" s="11"/>
    </row>
    <row r="281" spans="1:13" s="15" customFormat="1" ht="16.5">
      <c r="A281" s="45"/>
      <c r="B281" s="45"/>
      <c r="C281" s="45"/>
      <c r="D281" s="45"/>
      <c r="E281" s="191" t="str">
        <f>+'[6]經費累計-輸入'!E275</f>
        <v>0200</v>
      </c>
      <c r="F281" s="11">
        <f>'[6]經費累計-輸入'!F276</f>
        <v>238835</v>
      </c>
      <c r="G281" s="11">
        <f>+'[6]經費累計-輸入'!I276</f>
        <v>0</v>
      </c>
      <c r="H281" s="11">
        <f>'[6]經費累計-輸入'!L276</f>
        <v>238835</v>
      </c>
      <c r="I281" s="12"/>
      <c r="J281" s="12"/>
      <c r="K281" s="11">
        <f>+'[6]經費累計-輸入'!O276</f>
        <v>16000</v>
      </c>
      <c r="L281" s="11">
        <f>+'[6]經費累計-輸入'!Q276</f>
        <v>0</v>
      </c>
      <c r="M281" s="11">
        <f>+'[6]經費累計-輸入'!S276</f>
        <v>0</v>
      </c>
    </row>
    <row r="282" spans="1:13" ht="16.5">
      <c r="A282" s="43"/>
      <c r="B282" s="43"/>
      <c r="C282" s="43"/>
      <c r="D282" s="43"/>
      <c r="E282" s="191" t="str">
        <f>+'[6]經費累計-輸入'!E276</f>
        <v>業務費</v>
      </c>
      <c r="F282" s="11">
        <f>'[6]經費累計-輸入'!G276</f>
        <v>0</v>
      </c>
      <c r="G282" s="11">
        <f>+'[6]經費累計-輸入'!J276</f>
        <v>0</v>
      </c>
      <c r="H282" s="11"/>
      <c r="I282" s="12"/>
      <c r="J282" s="12"/>
      <c r="K282" s="11">
        <f>+'[6]經費累計-輸入'!P276</f>
        <v>238835</v>
      </c>
      <c r="L282" s="11">
        <f>+'[6]經費累計-輸入'!R276</f>
        <v>0</v>
      </c>
      <c r="M282" s="11">
        <f>+'[6]經費累計-輸入'!T276</f>
        <v>0</v>
      </c>
    </row>
    <row r="283" spans="1:13" ht="16.5">
      <c r="A283" s="43"/>
      <c r="B283" s="43"/>
      <c r="C283" s="43"/>
      <c r="D283" s="43"/>
      <c r="E283" s="191"/>
      <c r="F283" s="11">
        <f>'[6]經費累計-輸入'!H276</f>
        <v>0</v>
      </c>
      <c r="G283" s="11">
        <f>+'[6]經費累計-輸入'!K276</f>
        <v>238835</v>
      </c>
      <c r="H283" s="11"/>
      <c r="I283" s="12"/>
      <c r="J283" s="12"/>
      <c r="K283" s="11"/>
      <c r="L283" s="11"/>
      <c r="M283" s="11"/>
    </row>
    <row r="284" spans="1:13" s="15" customFormat="1" ht="13.5" customHeight="1">
      <c r="A284" s="43" t="s">
        <v>14</v>
      </c>
      <c r="B284" s="47"/>
      <c r="C284" s="47"/>
      <c r="D284" s="43"/>
      <c r="E284" s="191"/>
      <c r="F284" s="11"/>
      <c r="G284" s="11"/>
      <c r="H284" s="11"/>
      <c r="I284" s="12"/>
      <c r="J284" s="12"/>
      <c r="K284" s="11"/>
      <c r="L284" s="11"/>
      <c r="M284" s="11"/>
    </row>
    <row r="285" spans="1:13" ht="16.5">
      <c r="A285" s="43"/>
      <c r="B285" s="43"/>
      <c r="C285" s="43"/>
      <c r="D285" s="43"/>
      <c r="E285" s="191" t="str">
        <f>+'[6]經費累計-輸入'!E279</f>
        <v>0400</v>
      </c>
      <c r="F285" s="11">
        <f>+'[6]經費累計-輸入'!F280</f>
        <v>0</v>
      </c>
      <c r="G285" s="11">
        <f>+'[6]經費累計-輸入'!I280</f>
        <v>0</v>
      </c>
      <c r="H285" s="11">
        <f>'[6]經費累計-輸入'!L280</f>
        <v>0</v>
      </c>
      <c r="I285" s="12"/>
      <c r="J285" s="12"/>
      <c r="K285" s="11">
        <f>+'[6]經費累計-輸入'!O280</f>
        <v>0</v>
      </c>
      <c r="L285" s="11">
        <f>+'[6]經費累計-輸入'!Q280</f>
        <v>0</v>
      </c>
      <c r="M285" s="11">
        <f>+'[6]經費累計-輸入'!S280</f>
        <v>0</v>
      </c>
    </row>
    <row r="286" spans="1:13" s="15" customFormat="1" ht="16.5">
      <c r="A286" s="43"/>
      <c r="B286" s="43"/>
      <c r="C286" s="43"/>
      <c r="D286" s="43"/>
      <c r="E286" s="191" t="str">
        <f>'[6]經費累計-輸入'!E280</f>
        <v>獎補助及損失</v>
      </c>
      <c r="F286" s="11">
        <f>+'[6]經費累計-輸入'!G280</f>
        <v>0</v>
      </c>
      <c r="G286" s="11">
        <f>+'[6]經費累計-輸入'!J280</f>
        <v>0</v>
      </c>
      <c r="H286" s="11"/>
      <c r="I286" s="12"/>
      <c r="J286" s="12"/>
      <c r="K286" s="11">
        <f>+'[6]經費累計-輸入'!P280</f>
        <v>0</v>
      </c>
      <c r="L286" s="11">
        <f>+'[6]經費累計-輸入'!R280</f>
        <v>0</v>
      </c>
      <c r="M286" s="11">
        <f>+'[6]經費累計-輸入'!T280</f>
        <v>0</v>
      </c>
    </row>
    <row r="287" spans="1:13" s="15" customFormat="1" ht="16.5">
      <c r="A287" s="43"/>
      <c r="B287" s="43"/>
      <c r="C287" s="43"/>
      <c r="D287" s="43"/>
      <c r="E287" s="191"/>
      <c r="F287" s="11">
        <f>+'[6]經費累計-輸入'!H280</f>
        <v>0</v>
      </c>
      <c r="G287" s="11">
        <f>+'[6]經費累計-輸入'!K280</f>
        <v>0</v>
      </c>
      <c r="H287" s="11"/>
      <c r="I287" s="12"/>
      <c r="J287" s="12"/>
      <c r="K287" s="11"/>
      <c r="L287" s="11"/>
      <c r="M287" s="11"/>
    </row>
    <row r="288" spans="1:13" s="15" customFormat="1" ht="12" customHeight="1">
      <c r="A288" s="43"/>
      <c r="B288" s="43"/>
      <c r="C288" s="43"/>
      <c r="D288" s="43"/>
      <c r="E288" s="191"/>
      <c r="F288" s="11"/>
      <c r="G288" s="11"/>
      <c r="H288" s="11"/>
      <c r="I288" s="12"/>
      <c r="J288" s="12"/>
      <c r="K288" s="11"/>
      <c r="L288" s="11"/>
      <c r="M288" s="11"/>
    </row>
    <row r="289" spans="1:13" ht="16.5">
      <c r="A289" s="43"/>
      <c r="B289" s="43"/>
      <c r="C289" s="43"/>
      <c r="D289" s="43"/>
      <c r="E289" s="191"/>
      <c r="F289" s="11"/>
      <c r="G289" s="11"/>
      <c r="H289" s="11"/>
      <c r="I289" s="12"/>
      <c r="J289" s="12"/>
      <c r="K289" s="11"/>
      <c r="L289" s="11"/>
      <c r="M289" s="13"/>
    </row>
    <row r="290" spans="1:13" ht="14.25" customHeight="1">
      <c r="A290" s="52"/>
      <c r="B290" s="52"/>
      <c r="C290" s="52"/>
      <c r="D290" s="52"/>
      <c r="E290" s="194"/>
      <c r="F290" s="26"/>
      <c r="G290" s="26"/>
      <c r="H290" s="26"/>
      <c r="I290" s="27"/>
      <c r="J290" s="27"/>
      <c r="K290" s="26"/>
      <c r="L290" s="26"/>
      <c r="M290" s="28"/>
    </row>
    <row r="291" spans="1:13" s="15" customFormat="1" ht="17.25" customHeight="1">
      <c r="A291" s="43"/>
      <c r="B291" s="43"/>
      <c r="C291" s="43"/>
      <c r="D291" s="43"/>
      <c r="E291" s="44"/>
      <c r="F291" s="11"/>
      <c r="G291" s="11"/>
      <c r="H291" s="11"/>
      <c r="I291" s="12"/>
      <c r="J291" s="12"/>
      <c r="K291" s="11"/>
      <c r="L291" s="11"/>
      <c r="M291" s="13"/>
    </row>
    <row r="292" spans="1:13" s="15" customFormat="1" ht="18" customHeight="1">
      <c r="A292" s="43"/>
      <c r="B292" s="43"/>
      <c r="C292" s="43"/>
      <c r="D292" s="43"/>
      <c r="E292" s="54"/>
      <c r="F292" s="11"/>
      <c r="G292" s="11"/>
      <c r="H292" s="11"/>
      <c r="I292" s="12"/>
      <c r="J292" s="12"/>
      <c r="K292" s="11"/>
      <c r="L292" s="11"/>
      <c r="M292" s="13"/>
    </row>
    <row r="293" spans="1:13" ht="16.5">
      <c r="A293" s="195"/>
      <c r="B293" s="195"/>
      <c r="C293" s="195"/>
      <c r="D293" s="195"/>
      <c r="E293" s="196" t="s">
        <v>257</v>
      </c>
      <c r="F293" s="197">
        <f>F11+F27+F75+F207</f>
        <v>268229498</v>
      </c>
      <c r="G293" s="197">
        <v>0</v>
      </c>
      <c r="H293" s="197">
        <f>H11+H27+H75+H207</f>
        <v>213523000</v>
      </c>
      <c r="I293" s="198"/>
      <c r="J293" s="198"/>
      <c r="K293" s="197">
        <f>K11+K27+K75+K207</f>
        <v>16936231</v>
      </c>
      <c r="L293" s="197"/>
      <c r="M293" s="197"/>
    </row>
    <row r="294" spans="1:13" ht="16.5">
      <c r="A294" s="43"/>
      <c r="B294" s="43"/>
      <c r="C294" s="43"/>
      <c r="D294" s="43"/>
      <c r="E294" s="59"/>
      <c r="F294" s="11">
        <f>F12+F28+F76+F208</f>
        <v>0</v>
      </c>
      <c r="G294" s="11">
        <v>0</v>
      </c>
      <c r="H294" s="11"/>
      <c r="I294" s="12"/>
      <c r="J294" s="12"/>
      <c r="K294" s="11">
        <f>K12+K28+K76+K208</f>
        <v>191843097</v>
      </c>
      <c r="L294" s="11"/>
      <c r="M294" s="11">
        <f>M11+M27+M75+M207</f>
        <v>21679903</v>
      </c>
    </row>
    <row r="295" spans="1:13" ht="16.5">
      <c r="A295" s="43"/>
      <c r="B295" s="43"/>
      <c r="C295" s="43"/>
      <c r="D295" s="43"/>
      <c r="E295" s="43"/>
      <c r="F295" s="11">
        <f>F13+F29+F77+F209</f>
        <v>30000</v>
      </c>
      <c r="G295" s="11">
        <f>G13+G29+G77+G209</f>
        <v>268259498</v>
      </c>
      <c r="H295" s="11"/>
      <c r="I295" s="12"/>
      <c r="J295" s="12"/>
      <c r="K295" s="11"/>
      <c r="L295" s="11"/>
      <c r="M295" s="11">
        <f>M12+M28+M76+M208</f>
        <v>1998768</v>
      </c>
    </row>
    <row r="296" spans="1:13" ht="16.5">
      <c r="A296" s="43"/>
      <c r="B296" s="43"/>
      <c r="C296" s="43"/>
      <c r="D296" s="43"/>
      <c r="E296" s="43"/>
      <c r="F296" s="11"/>
      <c r="G296" s="11"/>
      <c r="H296" s="11"/>
      <c r="I296" s="12"/>
      <c r="J296" s="12"/>
      <c r="K296" s="11"/>
      <c r="L296" s="11"/>
      <c r="M296" s="11"/>
    </row>
    <row r="297" spans="1:13" ht="16.5">
      <c r="A297" s="195"/>
      <c r="B297" s="195"/>
      <c r="C297" s="195"/>
      <c r="D297" s="195"/>
      <c r="E297" s="196" t="s">
        <v>258</v>
      </c>
      <c r="F297" s="197">
        <f>F143+F171+F183+F195+F227</f>
        <v>704494131</v>
      </c>
      <c r="G297" s="197">
        <f>G148</f>
        <v>0</v>
      </c>
      <c r="H297" s="197">
        <f>H143+H171+H183+H195+H227</f>
        <v>379109000</v>
      </c>
      <c r="I297" s="198"/>
      <c r="J297" s="198"/>
      <c r="K297" s="197">
        <f>K143+K171+K183+K195+K227</f>
        <v>86582510</v>
      </c>
      <c r="L297" s="197"/>
      <c r="M297" s="197">
        <f>M143+M171+M183+M195+M227</f>
        <v>62163093</v>
      </c>
    </row>
    <row r="298" spans="1:13" ht="16.5">
      <c r="A298" s="43"/>
      <c r="B298" s="43"/>
      <c r="C298" s="43"/>
      <c r="D298" s="43"/>
      <c r="E298" s="59"/>
      <c r="F298" s="11">
        <f>F228</f>
        <v>0</v>
      </c>
      <c r="G298" s="11">
        <v>0</v>
      </c>
      <c r="H298" s="11"/>
      <c r="I298" s="12"/>
      <c r="J298" s="12"/>
      <c r="K298" s="11"/>
      <c r="L298" s="11"/>
      <c r="M298" s="11"/>
    </row>
    <row r="299" spans="1:13" ht="16.5">
      <c r="A299" s="43"/>
      <c r="B299" s="43"/>
      <c r="C299" s="43"/>
      <c r="D299" s="43"/>
      <c r="E299" s="43"/>
      <c r="F299" s="11">
        <v>0</v>
      </c>
      <c r="G299" s="11">
        <f>+G145+G173+G185+G197+G229</f>
        <v>704494131</v>
      </c>
      <c r="H299" s="11"/>
      <c r="I299" s="12"/>
      <c r="J299" s="12"/>
      <c r="K299" s="11">
        <f>K144+K172+K184+K196+K228</f>
        <v>316945907</v>
      </c>
      <c r="L299" s="11"/>
      <c r="M299" s="11">
        <f>M144+M172+M184+M196+M228</f>
        <v>38559</v>
      </c>
    </row>
    <row r="300" spans="1:13" ht="16.5">
      <c r="A300" s="199"/>
      <c r="B300" s="199"/>
      <c r="C300" s="199"/>
      <c r="D300" s="199"/>
      <c r="E300" s="199"/>
      <c r="F300" s="200"/>
      <c r="G300" s="200"/>
      <c r="H300" s="200"/>
      <c r="I300" s="201"/>
      <c r="J300" s="201"/>
      <c r="K300" s="200"/>
      <c r="L300" s="200"/>
      <c r="M300" s="200"/>
    </row>
    <row r="301" spans="1:13" ht="16.5">
      <c r="A301" s="43"/>
      <c r="B301" s="43"/>
      <c r="C301" s="43"/>
      <c r="D301" s="43"/>
      <c r="E301" s="58" t="s">
        <v>259</v>
      </c>
      <c r="F301" s="11">
        <f aca="true" t="shared" si="0" ref="F301:G303">SUM(F293,F297)</f>
        <v>972723629</v>
      </c>
      <c r="G301" s="11">
        <f t="shared" si="0"/>
        <v>0</v>
      </c>
      <c r="H301" s="11">
        <f>H293+H297</f>
        <v>592632000</v>
      </c>
      <c r="I301" s="12"/>
      <c r="J301" s="12"/>
      <c r="K301" s="11">
        <f>K293+K297</f>
        <v>103518741</v>
      </c>
      <c r="L301" s="11"/>
      <c r="M301" s="11">
        <f>M294+M297</f>
        <v>83842996</v>
      </c>
    </row>
    <row r="302" spans="1:13" ht="16.5">
      <c r="A302" s="43"/>
      <c r="B302" s="43"/>
      <c r="C302" s="43"/>
      <c r="D302" s="43"/>
      <c r="E302" s="59"/>
      <c r="F302" s="11">
        <f t="shared" si="0"/>
        <v>0</v>
      </c>
      <c r="G302" s="11">
        <f t="shared" si="0"/>
        <v>0</v>
      </c>
      <c r="H302" s="11"/>
      <c r="I302" s="12"/>
      <c r="J302" s="12"/>
      <c r="K302" s="11"/>
      <c r="L302" s="11"/>
      <c r="M302" s="11">
        <f>M295+M299</f>
        <v>2037327</v>
      </c>
    </row>
    <row r="303" spans="1:13" ht="16.5">
      <c r="A303" s="43"/>
      <c r="B303" s="43"/>
      <c r="C303" s="43"/>
      <c r="D303" s="43"/>
      <c r="E303" s="43"/>
      <c r="F303" s="11">
        <f t="shared" si="0"/>
        <v>30000</v>
      </c>
      <c r="G303" s="11">
        <f t="shared" si="0"/>
        <v>972753629</v>
      </c>
      <c r="H303" s="11"/>
      <c r="I303" s="12"/>
      <c r="J303" s="12"/>
      <c r="K303" s="11">
        <f>K294+K299</f>
        <v>508789004</v>
      </c>
      <c r="L303" s="11"/>
      <c r="M303" s="13"/>
    </row>
    <row r="304" spans="1:13" ht="16.5">
      <c r="A304" s="43"/>
      <c r="B304" s="43"/>
      <c r="C304" s="43"/>
      <c r="D304" s="43"/>
      <c r="E304" s="43"/>
      <c r="F304" s="11"/>
      <c r="G304" s="11"/>
      <c r="H304" s="11"/>
      <c r="I304" s="12"/>
      <c r="J304" s="12"/>
      <c r="K304" s="11"/>
      <c r="L304" s="11"/>
      <c r="M304" s="13"/>
    </row>
    <row r="305" spans="1:13" s="15" customFormat="1" ht="16.5">
      <c r="A305" s="195"/>
      <c r="B305" s="195"/>
      <c r="C305" s="195"/>
      <c r="D305" s="195"/>
      <c r="E305" s="196" t="s">
        <v>192</v>
      </c>
      <c r="F305" s="197">
        <f>F273+F260+F243</f>
        <v>124209594</v>
      </c>
      <c r="G305" s="197">
        <v>0</v>
      </c>
      <c r="H305" s="197">
        <f>H273+H260+H243</f>
        <v>2682328</v>
      </c>
      <c r="I305" s="198"/>
      <c r="J305" s="198"/>
      <c r="K305" s="197">
        <f>K273+K260+K243</f>
        <v>440650</v>
      </c>
      <c r="L305" s="197"/>
      <c r="M305" s="197">
        <f>M273+M260+M243</f>
        <v>14560</v>
      </c>
    </row>
    <row r="306" spans="1:13" s="15" customFormat="1" ht="16.5">
      <c r="A306" s="43"/>
      <c r="B306" s="43"/>
      <c r="C306" s="43"/>
      <c r="D306" s="43"/>
      <c r="E306" s="59"/>
      <c r="F306" s="11">
        <v>0</v>
      </c>
      <c r="G306" s="11">
        <v>0</v>
      </c>
      <c r="H306" s="11"/>
      <c r="I306" s="12"/>
      <c r="J306" s="12"/>
      <c r="K306" s="11"/>
      <c r="L306" s="11"/>
      <c r="M306" s="11">
        <f>M278+M261+M244</f>
        <v>0</v>
      </c>
    </row>
    <row r="307" spans="1:13" ht="16.5">
      <c r="A307" s="43"/>
      <c r="B307" s="43"/>
      <c r="C307" s="43"/>
      <c r="D307" s="43"/>
      <c r="E307" s="43"/>
      <c r="F307" s="11">
        <v>0</v>
      </c>
      <c r="G307" s="11">
        <f>G275+G262+G245</f>
        <v>124209594</v>
      </c>
      <c r="H307" s="11"/>
      <c r="I307" s="12"/>
      <c r="J307" s="12"/>
      <c r="K307" s="11">
        <f>K274+K261+K244</f>
        <v>2667768</v>
      </c>
      <c r="L307" s="11"/>
      <c r="M307" s="13"/>
    </row>
    <row r="308" spans="1:13" ht="16.5">
      <c r="A308" s="43"/>
      <c r="B308" s="43"/>
      <c r="C308" s="43"/>
      <c r="D308" s="43"/>
      <c r="E308" s="43"/>
      <c r="F308" s="11"/>
      <c r="G308" s="11"/>
      <c r="H308" s="11"/>
      <c r="I308" s="12"/>
      <c r="J308" s="12"/>
      <c r="K308" s="11"/>
      <c r="L308" s="11"/>
      <c r="M308" s="13"/>
    </row>
    <row r="309" spans="1:13" ht="16.5">
      <c r="A309" s="195"/>
      <c r="B309" s="195"/>
      <c r="C309" s="195"/>
      <c r="D309" s="195"/>
      <c r="E309" s="196" t="s">
        <v>185</v>
      </c>
      <c r="F309" s="202">
        <f>SUM(F301,F305)</f>
        <v>1096933223</v>
      </c>
      <c r="G309" s="202">
        <f>SUM(G301,G305)</f>
        <v>0</v>
      </c>
      <c r="H309" s="202">
        <f>SUM(H301,H305)</f>
        <v>595314328</v>
      </c>
      <c r="I309" s="203"/>
      <c r="J309" s="203"/>
      <c r="K309" s="202">
        <f>K301+K305</f>
        <v>103959391</v>
      </c>
      <c r="L309" s="202"/>
      <c r="M309" s="204">
        <f>SUM(M301,M305)</f>
        <v>83857556</v>
      </c>
    </row>
    <row r="310" spans="1:13" ht="13.5" customHeight="1">
      <c r="A310" s="43"/>
      <c r="B310" s="43"/>
      <c r="C310" s="43"/>
      <c r="D310" s="43"/>
      <c r="E310" s="59"/>
      <c r="F310" s="55">
        <f>SUM(F302,F306)</f>
        <v>0</v>
      </c>
      <c r="G310" s="55">
        <f>SUM(G302,G306)</f>
        <v>0</v>
      </c>
      <c r="H310" s="55"/>
      <c r="I310" s="56"/>
      <c r="J310" s="56"/>
      <c r="K310" s="55"/>
      <c r="L310" s="55"/>
      <c r="M310" s="57"/>
    </row>
    <row r="311" spans="1:13" s="29" customFormat="1" ht="16.5">
      <c r="A311" s="52"/>
      <c r="B311" s="52"/>
      <c r="C311" s="52"/>
      <c r="D311" s="52"/>
      <c r="E311" s="52"/>
      <c r="F311" s="60">
        <f>SUM(F303,F307)</f>
        <v>30000</v>
      </c>
      <c r="G311" s="60">
        <f>SUM(G303,G307)</f>
        <v>1096963223</v>
      </c>
      <c r="H311" s="60"/>
      <c r="I311" s="61"/>
      <c r="J311" s="61"/>
      <c r="K311" s="60">
        <f>SUM(K303,K307)</f>
        <v>511456772</v>
      </c>
      <c r="L311" s="60"/>
      <c r="M311" s="26">
        <f>SUM(M302,M306)</f>
        <v>2037327</v>
      </c>
    </row>
    <row r="312" spans="1:13" ht="16.5" customHeight="1">
      <c r="A312" s="62"/>
      <c r="B312" s="62"/>
      <c r="C312" s="62"/>
      <c r="D312" s="62"/>
      <c r="E312" s="63" t="s">
        <v>181</v>
      </c>
      <c r="F312" s="63" t="s">
        <v>182</v>
      </c>
      <c r="G312" s="51"/>
      <c r="H312" s="63" t="s">
        <v>183</v>
      </c>
      <c r="I312" s="51"/>
      <c r="J312" s="51"/>
      <c r="K312" s="51"/>
      <c r="L312" s="63" t="s">
        <v>184</v>
      </c>
      <c r="M312" s="64"/>
    </row>
    <row r="313" spans="1:13" ht="16.5">
      <c r="A313" s="48"/>
      <c r="B313" s="48"/>
      <c r="C313" s="48"/>
      <c r="D313" s="48"/>
      <c r="E313" s="48"/>
      <c r="F313" s="51"/>
      <c r="G313" s="51"/>
      <c r="H313" s="51"/>
      <c r="I313" s="51"/>
      <c r="J313" s="51"/>
      <c r="K313" s="51"/>
      <c r="L313" s="51"/>
      <c r="M313" s="64"/>
    </row>
    <row r="314" spans="1:13" ht="16.5">
      <c r="A314" s="48"/>
      <c r="B314" s="48"/>
      <c r="C314" s="48"/>
      <c r="D314" s="48"/>
      <c r="E314" s="65"/>
      <c r="F314" s="51"/>
      <c r="G314" s="51"/>
      <c r="H314" s="51"/>
      <c r="I314" s="51"/>
      <c r="J314" s="51"/>
      <c r="K314" s="51"/>
      <c r="L314" s="51"/>
      <c r="M314" s="64"/>
    </row>
    <row r="315" spans="1:13" ht="16.5">
      <c r="A315" s="48"/>
      <c r="B315" s="66"/>
      <c r="C315" s="66"/>
      <c r="D315" s="48"/>
      <c r="E315" s="49"/>
      <c r="F315" s="51"/>
      <c r="G315" s="51"/>
      <c r="H315" s="51"/>
      <c r="I315" s="51"/>
      <c r="J315" s="51"/>
      <c r="K315" s="51"/>
      <c r="L315" s="51"/>
      <c r="M315" s="64"/>
    </row>
    <row r="316" spans="1:13" ht="16.5">
      <c r="A316" s="48"/>
      <c r="B316" s="48"/>
      <c r="C316" s="48"/>
      <c r="D316" s="48"/>
      <c r="E316" s="49"/>
      <c r="F316" s="51"/>
      <c r="G316" s="51"/>
      <c r="H316" s="51"/>
      <c r="I316" s="51"/>
      <c r="J316" s="51"/>
      <c r="K316" s="51"/>
      <c r="L316" s="51"/>
      <c r="M316" s="64"/>
    </row>
    <row r="317" spans="1:13" ht="16.5">
      <c r="A317" s="48"/>
      <c r="B317" s="48"/>
      <c r="C317" s="48"/>
      <c r="D317" s="48"/>
      <c r="E317" s="48"/>
      <c r="F317" s="51"/>
      <c r="G317" s="51"/>
      <c r="H317" s="51"/>
      <c r="I317" s="51"/>
      <c r="J317" s="51"/>
      <c r="K317" s="51"/>
      <c r="L317" s="51"/>
      <c r="M317" s="64"/>
    </row>
    <row r="318" spans="1:13" ht="16.5">
      <c r="A318" s="48"/>
      <c r="B318" s="48"/>
      <c r="C318" s="48"/>
      <c r="D318" s="48"/>
      <c r="E318" s="48"/>
      <c r="F318" s="51"/>
      <c r="G318" s="51"/>
      <c r="H318" s="51"/>
      <c r="I318" s="51"/>
      <c r="J318" s="51"/>
      <c r="K318" s="51"/>
      <c r="L318" s="51"/>
      <c r="M318" s="64"/>
    </row>
    <row r="319" spans="1:13" ht="16.5">
      <c r="A319" s="62"/>
      <c r="B319" s="67"/>
      <c r="C319" s="67"/>
      <c r="D319" s="67"/>
      <c r="E319" s="49"/>
      <c r="F319" s="51"/>
      <c r="G319" s="51"/>
      <c r="H319" s="51"/>
      <c r="I319" s="51"/>
      <c r="J319" s="51"/>
      <c r="K319" s="51"/>
      <c r="L319" s="51"/>
      <c r="M319" s="64"/>
    </row>
    <row r="320" spans="1:13" ht="16.5">
      <c r="A320" s="62"/>
      <c r="B320" s="62"/>
      <c r="C320" s="62"/>
      <c r="D320" s="62"/>
      <c r="E320" s="49"/>
      <c r="F320" s="51"/>
      <c r="G320" s="51"/>
      <c r="H320" s="51"/>
      <c r="I320" s="51"/>
      <c r="J320" s="51"/>
      <c r="K320" s="51"/>
      <c r="L320" s="51"/>
      <c r="M320" s="64"/>
    </row>
    <row r="321" spans="1:13" ht="16.5">
      <c r="A321" s="48"/>
      <c r="B321" s="48"/>
      <c r="C321" s="48"/>
      <c r="D321" s="48"/>
      <c r="E321" s="48"/>
      <c r="F321" s="51"/>
      <c r="G321" s="51"/>
      <c r="H321" s="51"/>
      <c r="I321" s="51"/>
      <c r="J321" s="51"/>
      <c r="K321" s="51"/>
      <c r="L321" s="51"/>
      <c r="M321" s="64"/>
    </row>
    <row r="322" spans="1:13" ht="16.5">
      <c r="A322" s="48"/>
      <c r="B322" s="48"/>
      <c r="C322" s="48"/>
      <c r="D322" s="48"/>
      <c r="E322" s="48"/>
      <c r="F322" s="51"/>
      <c r="G322" s="51"/>
      <c r="H322" s="51"/>
      <c r="I322" s="51"/>
      <c r="J322" s="51"/>
      <c r="K322" s="51"/>
      <c r="L322" s="51"/>
      <c r="M322" s="64"/>
    </row>
    <row r="323" spans="1:13" ht="16.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68"/>
    </row>
    <row r="324" spans="1:13" ht="16.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68"/>
    </row>
    <row r="325" spans="1:13" ht="16.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68"/>
    </row>
    <row r="326" spans="1:13" ht="16.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68"/>
    </row>
    <row r="327" spans="1:13" ht="16.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68"/>
    </row>
    <row r="328" spans="1:13" ht="16.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68"/>
    </row>
    <row r="329" spans="1:13" ht="16.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68"/>
    </row>
  </sheetData>
  <mergeCells count="9">
    <mergeCell ref="I4:J5"/>
    <mergeCell ref="A4:E5"/>
    <mergeCell ref="A2:M2"/>
    <mergeCell ref="A1:M1"/>
    <mergeCell ref="A3:M3"/>
    <mergeCell ref="H4:H6"/>
    <mergeCell ref="L4:L5"/>
    <mergeCell ref="M4:M5"/>
    <mergeCell ref="K4:K5"/>
  </mergeCells>
  <printOptions horizontalCentered="1"/>
  <pageMargins left="0.03937007874015748" right="0" top="0.3937007874015748" bottom="0.35433070866141736" header="0.35433070866141736" footer="0.2755905511811024"/>
  <pageSetup blackAndWhite="1" fitToHeight="9" horizontalDpi="600" verticalDpi="600" orientation="landscape" paperSize="9" scale="67" r:id="rId4"/>
  <headerFooter alignWithMargins="0">
    <oddHeader>&amp;R全&amp;"Times New Roman,標準"&amp;N&amp;"新細明體,標準"頁&amp;"Times New Roman,標準"   &amp;"新細明體,標準"第&amp;"Times New Roman,標準"&amp;P&amp;"新細明體,標準"頁</oddHeader>
  </headerFooter>
  <rowBreaks count="8" manualBreakCount="8">
    <brk id="38" max="255" man="1"/>
    <brk id="73" max="255" man="1"/>
    <brk id="109" max="255" man="1"/>
    <brk id="142" max="255" man="1"/>
    <brk id="184" max="255" man="1"/>
    <brk id="217" max="255" man="1"/>
    <brk id="256" max="255" man="1"/>
    <brk id="290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ea-11030</dc:creator>
  <cp:keywords/>
  <dc:description/>
  <cp:lastModifiedBy>HDAA-51001</cp:lastModifiedBy>
  <cp:lastPrinted>2013-12-13T05:51:27Z</cp:lastPrinted>
  <dcterms:created xsi:type="dcterms:W3CDTF">2011-04-26T02:53:54Z</dcterms:created>
  <dcterms:modified xsi:type="dcterms:W3CDTF">2013-12-13T06:00:36Z</dcterms:modified>
  <cp:category/>
  <cp:version/>
  <cp:contentType/>
  <cp:contentStatus/>
</cp:coreProperties>
</file>